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6"/>
  <workbookPr/>
  <mc:AlternateContent xmlns:mc="http://schemas.openxmlformats.org/markup-compatibility/2006">
    <mc:Choice Requires="x15">
      <x15ac:absPath xmlns:x15ac="http://schemas.microsoft.com/office/spreadsheetml/2010/11/ac" url="/Users/alex/Downloads/"/>
    </mc:Choice>
  </mc:AlternateContent>
  <xr:revisionPtr revIDLastSave="0" documentId="8_{C507729C-3D7B-984E-B42A-CE864F64C183}" xr6:coauthVersionLast="47" xr6:coauthVersionMax="47" xr10:uidLastSave="{00000000-0000-0000-0000-000000000000}"/>
  <bookViews>
    <workbookView xWindow="0" yWindow="880" windowWidth="36000" windowHeight="21260" tabRatio="698" activeTab="4" xr2:uid="{00000000-000D-0000-FFFF-FFFF00000000}"/>
  </bookViews>
  <sheets>
    <sheet name="Entries" sheetId="13" r:id="rId1"/>
    <sheet name="Pairings11" sheetId="8" r:id="rId2"/>
    <sheet name="Analysis11" sheetId="10" r:id="rId3"/>
    <sheet name="Pairings12" sheetId="11" r:id="rId4"/>
    <sheet name="Analysis12" sheetId="12" r:id="rId5"/>
    <sheet name="Setup" sheetId="1" r:id="rId6"/>
  </sheets>
  <definedNames>
    <definedName name="gamesPerRound" localSheetId="2">Analysis11!$J$9</definedName>
    <definedName name="gamesPerRound" localSheetId="4">Analysis12!$J$9</definedName>
    <definedName name="players" localSheetId="2">Analysis11!$J$7</definedName>
    <definedName name="players" localSheetId="4">Analysis12!$J$7</definedName>
    <definedName name="rounds" localSheetId="2">Analysis11!$J$8</definedName>
    <definedName name="rounds" localSheetId="4">Analysis12!$J$8</definedName>
    <definedName name="teams" localSheetId="2">Analysis11!$J$6</definedName>
    <definedName name="teams" localSheetId="4">Analysis12!$J$6</definedName>
    <definedName name="teamsList">Setup!$C$1:$C$26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8" l="1" a="1"/>
  <c r="B6" i="8" s="1"/>
  <c r="B7" i="11" l="1" a="1"/>
  <c r="B7" i="11" s="1"/>
  <c r="B8" i="11" a="1"/>
  <c r="B8" i="11" s="1"/>
  <c r="B9" i="11" a="1"/>
  <c r="B9" i="11" s="1"/>
  <c r="B10" i="11" a="1"/>
  <c r="B10" i="11" s="1"/>
  <c r="B11" i="11" a="1"/>
  <c r="B11" i="11" s="1"/>
  <c r="B12" i="11" a="1"/>
  <c r="B12" i="11" s="1"/>
  <c r="B13" i="11" a="1"/>
  <c r="B13" i="11" s="1"/>
  <c r="B14" i="11" a="1"/>
  <c r="B14" i="11" s="1"/>
  <c r="B15" i="11" a="1"/>
  <c r="B15" i="11" s="1"/>
  <c r="B16" i="11" a="1"/>
  <c r="B16" i="11" s="1"/>
  <c r="B17" i="11" a="1"/>
  <c r="B17" i="11" s="1"/>
  <c r="B18" i="11" a="1"/>
  <c r="B18" i="11" s="1"/>
  <c r="B19" i="11" a="1"/>
  <c r="B19" i="11" s="1"/>
  <c r="B20" i="11" a="1"/>
  <c r="B20" i="11" s="1"/>
  <c r="B21" i="11" a="1"/>
  <c r="B21" i="11" s="1"/>
  <c r="B22" i="11" a="1"/>
  <c r="B22" i="11" s="1"/>
  <c r="B23" i="11" a="1"/>
  <c r="B23" i="11" s="1"/>
  <c r="B24" i="11" a="1"/>
  <c r="B24" i="11" s="1"/>
  <c r="B25" i="11" a="1"/>
  <c r="B25" i="11" s="1"/>
  <c r="B26" i="11" a="1"/>
  <c r="B26" i="11" s="1"/>
  <c r="B27" i="11" a="1"/>
  <c r="B27" i="11" s="1"/>
  <c r="B28" i="11" a="1"/>
  <c r="B28" i="11" s="1"/>
  <c r="B29" i="11" a="1"/>
  <c r="B29" i="11" s="1"/>
  <c r="B30" i="11" a="1"/>
  <c r="B30" i="11" s="1"/>
  <c r="B31" i="11" a="1"/>
  <c r="B31" i="11" s="1"/>
  <c r="B32" i="11" a="1"/>
  <c r="B32" i="11" s="1"/>
  <c r="B33" i="11" a="1"/>
  <c r="B33" i="11" s="1"/>
  <c r="B34" i="11" a="1"/>
  <c r="B34" i="11" s="1"/>
  <c r="B35" i="11" a="1"/>
  <c r="B35" i="11" s="1"/>
  <c r="B36" i="11" a="1"/>
  <c r="B36" i="11" s="1"/>
  <c r="B37" i="11" a="1"/>
  <c r="B37" i="11" s="1"/>
  <c r="B38" i="11" a="1"/>
  <c r="B38" i="11" s="1"/>
  <c r="B39" i="11" a="1"/>
  <c r="B39" i="11" s="1"/>
  <c r="B40" i="11" a="1"/>
  <c r="B40" i="11" s="1"/>
  <c r="B41" i="11" a="1"/>
  <c r="B41" i="11" s="1"/>
  <c r="B42" i="11" a="1"/>
  <c r="B42" i="11" s="1"/>
  <c r="B43" i="11" a="1"/>
  <c r="B43" i="11" s="1"/>
  <c r="B44" i="11" a="1"/>
  <c r="B44" i="11" s="1"/>
  <c r="B45" i="11" a="1"/>
  <c r="B45" i="11" s="1"/>
  <c r="B46" i="11" a="1"/>
  <c r="B46" i="11" s="1"/>
  <c r="B47" i="11" a="1"/>
  <c r="B47" i="11" s="1"/>
  <c r="B48" i="11" a="1"/>
  <c r="B48" i="11" s="1"/>
  <c r="B49" i="11" a="1"/>
  <c r="B49" i="11" s="1"/>
  <c r="B50" i="11" a="1"/>
  <c r="B50" i="11" s="1"/>
  <c r="B51" i="11" a="1"/>
  <c r="B51" i="11" s="1"/>
  <c r="B52" i="11" a="1"/>
  <c r="B52" i="11" s="1"/>
  <c r="B53" i="11" a="1"/>
  <c r="B53" i="11" s="1"/>
  <c r="B54" i="11" a="1"/>
  <c r="B54" i="11" s="1"/>
  <c r="B55" i="11" a="1"/>
  <c r="B55" i="11" s="1"/>
  <c r="B56" i="11" a="1"/>
  <c r="B56" i="11" s="1"/>
  <c r="B57" i="11" a="1"/>
  <c r="B57" i="11" s="1"/>
  <c r="B58" i="11" a="1"/>
  <c r="B58" i="11" s="1"/>
  <c r="B59" i="11" a="1"/>
  <c r="B59" i="11" s="1"/>
  <c r="B60" i="11" a="1"/>
  <c r="B60" i="11" s="1"/>
  <c r="B61" i="11" a="1"/>
  <c r="B61" i="11" s="1"/>
  <c r="B62" i="11" a="1"/>
  <c r="B62" i="11" s="1"/>
  <c r="B63" i="11" a="1"/>
  <c r="B63" i="11" s="1"/>
  <c r="B64" i="11" a="1"/>
  <c r="B64" i="11" s="1"/>
  <c r="B65" i="11" a="1"/>
  <c r="B65" i="11" s="1"/>
  <c r="B66" i="11" a="1"/>
  <c r="B66" i="11" s="1"/>
  <c r="B67" i="11" a="1"/>
  <c r="B67" i="11" s="1"/>
  <c r="B68" i="11" a="1"/>
  <c r="B68" i="11" s="1"/>
  <c r="B69" i="11" a="1"/>
  <c r="B69" i="11" s="1"/>
  <c r="B70" i="11" a="1"/>
  <c r="B70" i="11" s="1"/>
  <c r="B71" i="11" a="1"/>
  <c r="B71" i="11" s="1"/>
  <c r="B72" i="11" a="1"/>
  <c r="B72" i="11" s="1"/>
  <c r="B73" i="11" a="1"/>
  <c r="B73" i="11" s="1"/>
  <c r="B74" i="11" a="1"/>
  <c r="B74" i="11" s="1"/>
  <c r="B75" i="11" a="1"/>
  <c r="B75" i="11" s="1"/>
  <c r="B76" i="11" a="1"/>
  <c r="B76" i="11" s="1"/>
  <c r="B77" i="11" a="1"/>
  <c r="B77" i="11" s="1"/>
  <c r="B78" i="11" a="1"/>
  <c r="B78" i="11" s="1"/>
  <c r="B79" i="11" a="1"/>
  <c r="B79" i="11" s="1"/>
  <c r="B80" i="11" a="1"/>
  <c r="B80" i="11" s="1"/>
  <c r="B81" i="11" a="1"/>
  <c r="B81" i="11" s="1"/>
  <c r="B82" i="11" a="1"/>
  <c r="B82" i="11" s="1"/>
  <c r="B83" i="11" a="1"/>
  <c r="B83" i="11" s="1"/>
  <c r="B84" i="11" a="1"/>
  <c r="B84" i="11" s="1"/>
  <c r="B85" i="11" a="1"/>
  <c r="B85" i="11" s="1"/>
  <c r="B86" i="11" a="1"/>
  <c r="B86" i="11" s="1"/>
  <c r="B87" i="11" a="1"/>
  <c r="B87" i="11" s="1"/>
  <c r="B88" i="11" a="1"/>
  <c r="B88" i="11" s="1"/>
  <c r="B89" i="11" a="1"/>
  <c r="B89" i="11" s="1"/>
  <c r="B90" i="11" a="1"/>
  <c r="B90" i="11" s="1"/>
  <c r="B91" i="11" a="1"/>
  <c r="B91" i="11" s="1"/>
  <c r="B92" i="11" a="1"/>
  <c r="B92" i="11" s="1"/>
  <c r="B93" i="11" a="1"/>
  <c r="B93" i="11" s="1"/>
  <c r="B94" i="11" a="1"/>
  <c r="B94" i="11" s="1"/>
  <c r="B95" i="11" a="1"/>
  <c r="B95" i="11" s="1"/>
  <c r="B96" i="11" a="1"/>
  <c r="B96" i="11" s="1"/>
  <c r="B97" i="11" a="1"/>
  <c r="B97" i="11" s="1"/>
  <c r="B98" i="11" a="1"/>
  <c r="B98" i="11" s="1"/>
  <c r="B99" i="11" a="1"/>
  <c r="B99" i="11" s="1"/>
  <c r="B100" i="11" a="1"/>
  <c r="B100" i="11" s="1"/>
  <c r="B101" i="11" a="1"/>
  <c r="B101" i="11" s="1"/>
  <c r="B102" i="11" a="1"/>
  <c r="B102" i="11" s="1"/>
  <c r="B103" i="11" a="1"/>
  <c r="B103" i="11" s="1"/>
  <c r="B104" i="11" a="1"/>
  <c r="B104" i="11" s="1"/>
  <c r="B105" i="11" a="1"/>
  <c r="B105" i="11" s="1"/>
  <c r="B106" i="11" a="1"/>
  <c r="B106" i="11" s="1"/>
  <c r="B107" i="11" a="1"/>
  <c r="B107" i="11" s="1"/>
  <c r="B108" i="11" a="1"/>
  <c r="B108" i="11" s="1"/>
  <c r="B109" i="11" a="1"/>
  <c r="B109" i="11" s="1"/>
  <c r="B110" i="11" a="1"/>
  <c r="B110" i="11" s="1"/>
  <c r="B111" i="11" a="1"/>
  <c r="B111" i="11" s="1"/>
  <c r="B112" i="11" a="1"/>
  <c r="B112" i="11" s="1"/>
  <c r="B113" i="11" a="1"/>
  <c r="B113" i="11" s="1"/>
  <c r="B114" i="11" a="1"/>
  <c r="B114" i="11" s="1"/>
  <c r="B115" i="11" a="1"/>
  <c r="B115" i="11" s="1"/>
  <c r="B116" i="11" a="1"/>
  <c r="B116" i="11" s="1"/>
  <c r="B117" i="11" a="1"/>
  <c r="B117" i="11" s="1"/>
  <c r="B118" i="11" a="1"/>
  <c r="B118" i="11" s="1"/>
  <c r="B119" i="11" a="1"/>
  <c r="B119" i="11" s="1"/>
  <c r="B120" i="11" a="1"/>
  <c r="B120" i="11" s="1"/>
  <c r="B121" i="11" a="1"/>
  <c r="B121" i="11" s="1"/>
  <c r="B122" i="11" a="1"/>
  <c r="B122" i="11" s="1"/>
  <c r="B123" i="11" a="1"/>
  <c r="B123" i="11" s="1"/>
  <c r="B124" i="11" a="1"/>
  <c r="B124" i="11" s="1"/>
  <c r="B125" i="11" a="1"/>
  <c r="B125" i="11" s="1"/>
  <c r="B126" i="11" a="1"/>
  <c r="B126" i="11" s="1"/>
  <c r="B127" i="11" a="1"/>
  <c r="B127" i="11" s="1"/>
  <c r="B128" i="11" a="1"/>
  <c r="B128" i="11" s="1"/>
  <c r="B129" i="11" a="1"/>
  <c r="B129" i="11" s="1"/>
  <c r="B130" i="11" a="1"/>
  <c r="B130" i="11" s="1"/>
  <c r="B131" i="11" a="1"/>
  <c r="B131" i="11" s="1"/>
  <c r="B132" i="11" a="1"/>
  <c r="B132" i="11" s="1"/>
  <c r="B133" i="11" a="1"/>
  <c r="B133" i="11" s="1"/>
  <c r="B134" i="11" a="1"/>
  <c r="B134" i="11" s="1"/>
  <c r="B135" i="11" a="1"/>
  <c r="B135" i="11" s="1"/>
  <c r="B136" i="11" a="1"/>
  <c r="B136" i="11" s="1"/>
  <c r="B137" i="11" a="1"/>
  <c r="B137" i="11" s="1"/>
  <c r="B138" i="11" a="1"/>
  <c r="B138" i="11" s="1"/>
  <c r="B139" i="11" a="1"/>
  <c r="B139" i="11" s="1"/>
  <c r="B140" i="11" a="1"/>
  <c r="B140" i="11" s="1"/>
  <c r="B141" i="11" a="1"/>
  <c r="B141" i="11" s="1"/>
  <c r="B142" i="11" a="1"/>
  <c r="B142" i="11" s="1"/>
  <c r="B143" i="11" a="1"/>
  <c r="B143" i="11" s="1"/>
  <c r="B144" i="11" a="1"/>
  <c r="B144" i="11" s="1"/>
  <c r="B145" i="11" a="1"/>
  <c r="B145" i="11" s="1"/>
  <c r="B146" i="11" a="1"/>
  <c r="B146" i="11" s="1"/>
  <c r="B147" i="11" a="1"/>
  <c r="B147" i="11" s="1"/>
  <c r="B148" i="11" a="1"/>
  <c r="B148" i="11" s="1"/>
  <c r="B149" i="11" a="1"/>
  <c r="B149" i="11" s="1"/>
  <c r="B150" i="11" a="1"/>
  <c r="B150" i="11" s="1"/>
  <c r="B151" i="11" a="1"/>
  <c r="B151" i="11" s="1"/>
  <c r="B152" i="11" a="1"/>
  <c r="B152" i="11" s="1"/>
  <c r="B153" i="11" a="1"/>
  <c r="B153" i="11" s="1"/>
  <c r="B154" i="11" a="1"/>
  <c r="B154" i="11" s="1"/>
  <c r="B155" i="11" a="1"/>
  <c r="B155" i="11" s="1"/>
  <c r="B156" i="11" a="1"/>
  <c r="B156" i="11" s="1"/>
  <c r="B157" i="11" a="1"/>
  <c r="B157" i="11" s="1"/>
  <c r="B158" i="11" a="1"/>
  <c r="B158" i="11" s="1"/>
  <c r="B159" i="11" a="1"/>
  <c r="B159" i="11" s="1"/>
  <c r="B160" i="11" a="1"/>
  <c r="B160" i="11" s="1"/>
  <c r="B161" i="11" a="1"/>
  <c r="B161" i="11" s="1"/>
  <c r="B162" i="11" a="1"/>
  <c r="B162" i="11" s="1"/>
  <c r="B163" i="11" a="1"/>
  <c r="B163" i="11" s="1"/>
  <c r="B164" i="11" a="1"/>
  <c r="B164" i="11" s="1"/>
  <c r="B165" i="11" a="1"/>
  <c r="B165" i="11" s="1"/>
  <c r="B166" i="11" a="1"/>
  <c r="B166" i="11" s="1"/>
  <c r="B167" i="11" a="1"/>
  <c r="B167" i="11" s="1"/>
  <c r="B168" i="11" a="1"/>
  <c r="B168" i="11" s="1"/>
  <c r="B169" i="11" a="1"/>
  <c r="B169" i="11" s="1"/>
  <c r="B170" i="11" a="1"/>
  <c r="B170" i="11" s="1"/>
  <c r="B171" i="11" a="1"/>
  <c r="B171" i="11" s="1"/>
  <c r="B172" i="11" a="1"/>
  <c r="B172" i="11" s="1"/>
  <c r="B173" i="11" a="1"/>
  <c r="B173" i="11" s="1"/>
  <c r="B174" i="11" a="1"/>
  <c r="B174" i="11" s="1"/>
  <c r="B175" i="11" a="1"/>
  <c r="B175" i="11" s="1"/>
  <c r="B176" i="11" a="1"/>
  <c r="B176" i="11" s="1"/>
  <c r="B177" i="11" a="1"/>
  <c r="B177" i="11" s="1"/>
  <c r="B178" i="11" a="1"/>
  <c r="B178" i="11" s="1"/>
  <c r="B179" i="11" a="1"/>
  <c r="B179" i="11" s="1"/>
  <c r="B180" i="11" a="1"/>
  <c r="B180" i="11" s="1"/>
  <c r="B181" i="11" a="1"/>
  <c r="B181" i="11" s="1"/>
  <c r="B182" i="11" a="1"/>
  <c r="B182" i="11" s="1"/>
  <c r="B183" i="11" a="1"/>
  <c r="B183" i="11" s="1"/>
  <c r="B184" i="11" a="1"/>
  <c r="B184" i="11" s="1"/>
  <c r="B185" i="11" a="1"/>
  <c r="B185" i="11" s="1"/>
  <c r="B6" i="11" a="1"/>
  <c r="B6" i="11" s="1"/>
  <c r="B170" i="8" a="1"/>
  <c r="B170" i="8" s="1"/>
  <c r="B169" i="8" a="1"/>
  <c r="B169" i="8" s="1"/>
  <c r="B168" i="8" a="1"/>
  <c r="B168" i="8" s="1"/>
  <c r="B167" i="8" a="1"/>
  <c r="B167" i="8" s="1"/>
  <c r="B166" i="8" a="1"/>
  <c r="B166" i="8" s="1"/>
  <c r="B165" i="8" a="1"/>
  <c r="B165" i="8" s="1"/>
  <c r="B164" i="8" a="1"/>
  <c r="B164" i="8" s="1"/>
  <c r="B163" i="8" a="1"/>
  <c r="B163" i="8" s="1"/>
  <c r="B162" i="8" a="1"/>
  <c r="B162" i="8" s="1"/>
  <c r="B161" i="8" a="1"/>
  <c r="B161" i="8" s="1"/>
  <c r="B160" i="8" a="1"/>
  <c r="B160" i="8" s="1"/>
  <c r="B159" i="8" a="1"/>
  <c r="B159" i="8" s="1"/>
  <c r="B158" i="8" a="1"/>
  <c r="B158" i="8" s="1"/>
  <c r="B157" i="8" a="1"/>
  <c r="B157" i="8" s="1"/>
  <c r="B156" i="8" a="1"/>
  <c r="B156" i="8" s="1"/>
  <c r="B155" i="8" a="1"/>
  <c r="B155" i="8" s="1"/>
  <c r="B154" i="8" a="1"/>
  <c r="B154" i="8" s="1"/>
  <c r="B153" i="8" a="1"/>
  <c r="B153" i="8" s="1"/>
  <c r="B152" i="8" a="1"/>
  <c r="B152" i="8" s="1"/>
  <c r="B151" i="8" a="1"/>
  <c r="B151" i="8" s="1"/>
  <c r="B150" i="8" a="1"/>
  <c r="B150" i="8" s="1"/>
  <c r="B149" i="8" a="1"/>
  <c r="B149" i="8" s="1"/>
  <c r="B148" i="8" a="1"/>
  <c r="B148" i="8" s="1"/>
  <c r="B147" i="8" a="1"/>
  <c r="B147" i="8" s="1"/>
  <c r="B146" i="8" a="1"/>
  <c r="B146" i="8" s="1"/>
  <c r="B145" i="8" a="1"/>
  <c r="B145" i="8" s="1"/>
  <c r="B144" i="8" a="1"/>
  <c r="B144" i="8" s="1"/>
  <c r="B143" i="8" a="1"/>
  <c r="B143" i="8" s="1"/>
  <c r="B142" i="8" a="1"/>
  <c r="B142" i="8" s="1"/>
  <c r="B141" i="8" a="1"/>
  <c r="B141" i="8" s="1"/>
  <c r="B140" i="8" a="1"/>
  <c r="B140" i="8" s="1"/>
  <c r="B139" i="8" a="1"/>
  <c r="B139" i="8" s="1"/>
  <c r="B138" i="8" a="1"/>
  <c r="B138" i="8" s="1"/>
  <c r="B137" i="8" a="1"/>
  <c r="B137" i="8" s="1"/>
  <c r="B136" i="8" a="1"/>
  <c r="B136" i="8" s="1"/>
  <c r="B135" i="8" a="1"/>
  <c r="B135" i="8" s="1"/>
  <c r="B134" i="8" a="1"/>
  <c r="B134" i="8" s="1"/>
  <c r="B133" i="8" a="1"/>
  <c r="B133" i="8" s="1"/>
  <c r="B132" i="8" a="1"/>
  <c r="B132" i="8" s="1"/>
  <c r="B131" i="8" a="1"/>
  <c r="B131" i="8" s="1"/>
  <c r="B130" i="8" a="1"/>
  <c r="B130" i="8" s="1"/>
  <c r="B129" i="8" a="1"/>
  <c r="B129" i="8" s="1"/>
  <c r="B128" i="8" a="1"/>
  <c r="B128" i="8" s="1"/>
  <c r="B127" i="8" a="1"/>
  <c r="B127" i="8" s="1"/>
  <c r="B126" i="8" a="1"/>
  <c r="B126" i="8" s="1"/>
  <c r="B125" i="8" a="1"/>
  <c r="B125" i="8" s="1"/>
  <c r="B124" i="8" a="1"/>
  <c r="B124" i="8" s="1"/>
  <c r="B123" i="8" a="1"/>
  <c r="B123" i="8" s="1"/>
  <c r="B122" i="8" a="1"/>
  <c r="B122" i="8" s="1"/>
  <c r="B121" i="8" a="1"/>
  <c r="B121" i="8" s="1"/>
  <c r="B120" i="8" a="1"/>
  <c r="B120" i="8" s="1"/>
  <c r="B119" i="8" a="1"/>
  <c r="B119" i="8" s="1"/>
  <c r="B118" i="8" a="1"/>
  <c r="B118" i="8" s="1"/>
  <c r="B117" i="8" a="1"/>
  <c r="B117" i="8" s="1"/>
  <c r="B116" i="8" a="1"/>
  <c r="B116" i="8" s="1"/>
  <c r="B115" i="8" a="1"/>
  <c r="B115" i="8" s="1"/>
  <c r="B114" i="8" a="1"/>
  <c r="B114" i="8" s="1"/>
  <c r="B113" i="8" a="1"/>
  <c r="B113" i="8" s="1"/>
  <c r="B112" i="8" a="1"/>
  <c r="B112" i="8" s="1"/>
  <c r="B111" i="8" a="1"/>
  <c r="B111" i="8" s="1"/>
  <c r="B110" i="8" a="1"/>
  <c r="B110" i="8" s="1"/>
  <c r="B109" i="8" a="1"/>
  <c r="B109" i="8" s="1"/>
  <c r="B108" i="8" a="1"/>
  <c r="B108" i="8" s="1"/>
  <c r="B107" i="8" a="1"/>
  <c r="B107" i="8" s="1"/>
  <c r="B106" i="8" a="1"/>
  <c r="B106" i="8" s="1"/>
  <c r="B105" i="8" a="1"/>
  <c r="B105" i="8" s="1"/>
  <c r="B104" i="8" a="1"/>
  <c r="B104" i="8" s="1"/>
  <c r="B103" i="8" a="1"/>
  <c r="B103" i="8" s="1"/>
  <c r="B102" i="8" a="1"/>
  <c r="B102" i="8" s="1"/>
  <c r="B101" i="8" a="1"/>
  <c r="B101" i="8" s="1"/>
  <c r="B100" i="8" a="1"/>
  <c r="B100" i="8" s="1"/>
  <c r="B99" i="8" a="1"/>
  <c r="B99" i="8" s="1"/>
  <c r="B98" i="8" a="1"/>
  <c r="B98" i="8" s="1"/>
  <c r="B97" i="8" a="1"/>
  <c r="B97" i="8" s="1"/>
  <c r="B96" i="8" a="1"/>
  <c r="B96" i="8" s="1"/>
  <c r="B95" i="8" a="1"/>
  <c r="B95" i="8" s="1"/>
  <c r="B94" i="8" a="1"/>
  <c r="B94" i="8" s="1"/>
  <c r="B93" i="8" a="1"/>
  <c r="B93" i="8" s="1"/>
  <c r="B92" i="8" a="1"/>
  <c r="B92" i="8" s="1"/>
  <c r="B91" i="8" a="1"/>
  <c r="B91" i="8" s="1"/>
  <c r="B90" i="8" a="1"/>
  <c r="B90" i="8" s="1"/>
  <c r="B89" i="8" a="1"/>
  <c r="B89" i="8" s="1"/>
  <c r="B88" i="8" a="1"/>
  <c r="B88" i="8" s="1"/>
  <c r="B87" i="8" a="1"/>
  <c r="B87" i="8" s="1"/>
  <c r="B86" i="8" a="1"/>
  <c r="B86" i="8" s="1"/>
  <c r="B85" i="8" a="1"/>
  <c r="B85" i="8" s="1"/>
  <c r="B84" i="8" a="1"/>
  <c r="B84" i="8" s="1"/>
  <c r="B83" i="8" a="1"/>
  <c r="B83" i="8" s="1"/>
  <c r="B82" i="8" a="1"/>
  <c r="B82" i="8" s="1"/>
  <c r="B81" i="8" a="1"/>
  <c r="B81" i="8" s="1"/>
  <c r="B80" i="8" a="1"/>
  <c r="B80" i="8" s="1"/>
  <c r="B79" i="8" a="1"/>
  <c r="B79" i="8" s="1"/>
  <c r="B78" i="8" a="1"/>
  <c r="B78" i="8" s="1"/>
  <c r="B77" i="8" a="1"/>
  <c r="B77" i="8" s="1"/>
  <c r="B76" i="8" a="1"/>
  <c r="B76" i="8" s="1"/>
  <c r="B75" i="8" a="1"/>
  <c r="B75" i="8" s="1"/>
  <c r="B74" i="8" a="1"/>
  <c r="B74" i="8" s="1"/>
  <c r="B73" i="8" a="1"/>
  <c r="B73" i="8" s="1"/>
  <c r="B72" i="8" a="1"/>
  <c r="B72" i="8" s="1"/>
  <c r="B71" i="8" a="1"/>
  <c r="B71" i="8" s="1"/>
  <c r="B70" i="8" a="1"/>
  <c r="B70" i="8" s="1"/>
  <c r="B69" i="8" a="1"/>
  <c r="B69" i="8" s="1"/>
  <c r="B68" i="8" a="1"/>
  <c r="B68" i="8" s="1"/>
  <c r="B67" i="8" a="1"/>
  <c r="B67" i="8" s="1"/>
  <c r="B66" i="8" a="1"/>
  <c r="B66" i="8" s="1"/>
  <c r="B65" i="8" a="1"/>
  <c r="B65" i="8" s="1"/>
  <c r="B64" i="8" a="1"/>
  <c r="B64" i="8" s="1"/>
  <c r="B63" i="8" a="1"/>
  <c r="B63" i="8" s="1"/>
  <c r="B62" i="8" a="1"/>
  <c r="B62" i="8" s="1"/>
  <c r="B61" i="8" a="1"/>
  <c r="B61" i="8" s="1"/>
  <c r="B60" i="8" a="1"/>
  <c r="B60" i="8" s="1"/>
  <c r="B59" i="8" a="1"/>
  <c r="B59" i="8" s="1"/>
  <c r="B58" i="8" a="1"/>
  <c r="B58" i="8" s="1"/>
  <c r="B57" i="8" a="1"/>
  <c r="B57" i="8" s="1"/>
  <c r="B56" i="8" a="1"/>
  <c r="B56" i="8" s="1"/>
  <c r="B55" i="8" a="1"/>
  <c r="B55" i="8" s="1"/>
  <c r="B54" i="8" a="1"/>
  <c r="B54" i="8" s="1"/>
  <c r="B53" i="8" a="1"/>
  <c r="B53" i="8" s="1"/>
  <c r="B52" i="8" a="1"/>
  <c r="B52" i="8" s="1"/>
  <c r="B51" i="8" a="1"/>
  <c r="B51" i="8" s="1"/>
  <c r="B50" i="8" a="1"/>
  <c r="B50" i="8" s="1"/>
  <c r="B49" i="8" a="1"/>
  <c r="B49" i="8" s="1"/>
  <c r="B48" i="8" a="1"/>
  <c r="B48" i="8" s="1"/>
  <c r="B47" i="8" a="1"/>
  <c r="B47" i="8" s="1"/>
  <c r="B46" i="8" a="1"/>
  <c r="B46" i="8" s="1"/>
  <c r="B45" i="8" a="1"/>
  <c r="B45" i="8" s="1"/>
  <c r="B44" i="8" a="1"/>
  <c r="B44" i="8" s="1"/>
  <c r="B43" i="8" a="1"/>
  <c r="B43" i="8" s="1"/>
  <c r="B42" i="8" a="1"/>
  <c r="B42" i="8" s="1"/>
  <c r="B41" i="8" a="1"/>
  <c r="B41" i="8" s="1"/>
  <c r="B40" i="8" a="1"/>
  <c r="B40" i="8" s="1"/>
  <c r="B39" i="8" a="1"/>
  <c r="B39" i="8" s="1"/>
  <c r="B38" i="8" a="1"/>
  <c r="B38" i="8" s="1"/>
  <c r="B37" i="8" a="1"/>
  <c r="B37" i="8" s="1"/>
  <c r="B36" i="8" a="1"/>
  <c r="B36" i="8" s="1"/>
  <c r="B35" i="8" a="1"/>
  <c r="B35" i="8" s="1"/>
  <c r="B34" i="8" a="1"/>
  <c r="B34" i="8" s="1"/>
  <c r="B33" i="8" a="1"/>
  <c r="B33" i="8" s="1"/>
  <c r="B32" i="8" a="1"/>
  <c r="B32" i="8" s="1"/>
  <c r="B31" i="8" a="1"/>
  <c r="B31" i="8" s="1"/>
  <c r="B30" i="8" a="1"/>
  <c r="B30" i="8" s="1"/>
  <c r="B29" i="8" a="1"/>
  <c r="B29" i="8" s="1"/>
  <c r="B28" i="8" a="1"/>
  <c r="B28" i="8" s="1"/>
  <c r="B27" i="8" a="1"/>
  <c r="B27" i="8" s="1"/>
  <c r="B26" i="8" a="1"/>
  <c r="B26" i="8" s="1"/>
  <c r="B25" i="8" a="1"/>
  <c r="B25" i="8" s="1"/>
  <c r="B24" i="8" a="1"/>
  <c r="B24" i="8" s="1"/>
  <c r="B23" i="8" a="1"/>
  <c r="B23" i="8" s="1"/>
  <c r="B22" i="8" a="1"/>
  <c r="B22" i="8" s="1"/>
  <c r="B21" i="8" a="1"/>
  <c r="B21" i="8" s="1"/>
  <c r="B20" i="8" a="1"/>
  <c r="B20" i="8" s="1"/>
  <c r="B19" i="8" a="1"/>
  <c r="B19" i="8" s="1"/>
  <c r="B18" i="8" a="1"/>
  <c r="B18" i="8" s="1"/>
  <c r="B17" i="8" a="1"/>
  <c r="B17" i="8" s="1"/>
  <c r="B16" i="8" a="1"/>
  <c r="B16" i="8" s="1"/>
  <c r="B15" i="8" a="1"/>
  <c r="B15" i="8" s="1"/>
  <c r="B14" i="8" a="1"/>
  <c r="B14" i="8" s="1"/>
  <c r="B13" i="8" a="1"/>
  <c r="B13" i="8" s="1"/>
  <c r="B12" i="8" a="1"/>
  <c r="B12" i="8" s="1"/>
  <c r="B11" i="8" a="1"/>
  <c r="B11" i="8" s="1"/>
  <c r="B10" i="8" a="1"/>
  <c r="B10" i="8" s="1"/>
  <c r="B9" i="8" a="1"/>
  <c r="B9" i="8" s="1"/>
  <c r="B8" i="8" a="1"/>
  <c r="B8" i="8" s="1"/>
  <c r="B7" i="8" a="1"/>
  <c r="Y18" i="10"/>
  <c r="Z18" i="10"/>
  <c r="AA18" i="10"/>
  <c r="AB18" i="10"/>
  <c r="AC18" i="10"/>
  <c r="AD18" i="10"/>
  <c r="AE18" i="10"/>
  <c r="AF18" i="10"/>
  <c r="AG18" i="10"/>
  <c r="AH18" i="10"/>
  <c r="AI18" i="10"/>
  <c r="AJ18" i="10"/>
  <c r="AK18" i="10"/>
  <c r="AL18" i="10"/>
  <c r="AM18" i="10"/>
  <c r="Y17" i="10"/>
  <c r="Z17" i="10"/>
  <c r="AA17" i="10"/>
  <c r="AB17" i="10"/>
  <c r="AC17" i="10"/>
  <c r="AD17" i="10"/>
  <c r="AE17" i="10"/>
  <c r="AF17" i="10"/>
  <c r="AG17" i="10"/>
  <c r="AH17" i="10"/>
  <c r="AI17" i="10"/>
  <c r="AJ17" i="10"/>
  <c r="AK17" i="10"/>
  <c r="AL17" i="10"/>
  <c r="AM17" i="10"/>
  <c r="I77" i="12"/>
  <c r="I76" i="12"/>
  <c r="I75" i="12"/>
  <c r="I74" i="12"/>
  <c r="I73" i="12"/>
  <c r="I72" i="12"/>
  <c r="I71" i="12"/>
  <c r="I70" i="12"/>
  <c r="I69" i="12"/>
  <c r="I68" i="12"/>
  <c r="I67" i="12"/>
  <c r="I66" i="12"/>
  <c r="I65" i="12"/>
  <c r="I64" i="12"/>
  <c r="I63" i="10"/>
  <c r="I64" i="10"/>
  <c r="I65" i="10"/>
  <c r="I66" i="10"/>
  <c r="I67" i="10"/>
  <c r="I68" i="10"/>
  <c r="I69" i="10"/>
  <c r="I70" i="10"/>
  <c r="I71" i="10"/>
  <c r="I72" i="10"/>
  <c r="I73" i="10"/>
  <c r="I74" i="10"/>
  <c r="I75" i="10"/>
  <c r="I76" i="10"/>
  <c r="I77" i="10"/>
  <c r="AM78" i="10"/>
  <c r="AL78" i="10"/>
  <c r="AK78" i="10"/>
  <c r="AJ78" i="10"/>
  <c r="AI78" i="10"/>
  <c r="AH78" i="10"/>
  <c r="AG78" i="10"/>
  <c r="AF78" i="10"/>
  <c r="AE78" i="10"/>
  <c r="AD78" i="10"/>
  <c r="AC78" i="10"/>
  <c r="AB78" i="10"/>
  <c r="AA78" i="10"/>
  <c r="Z78" i="10"/>
  <c r="Y78" i="10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M78" i="12"/>
  <c r="E11" i="10" l="1" a="1"/>
  <c r="E11" i="10" s="1"/>
  <c r="D11" i="10" a="1"/>
  <c r="D11" i="10" s="1"/>
  <c r="C11" i="10" a="1"/>
  <c r="C11" i="10" s="1"/>
  <c r="B11" i="10" a="1"/>
  <c r="B11" i="10" s="1"/>
  <c r="B11" i="12" a="1"/>
  <c r="B11" i="12" s="1"/>
  <c r="C11" i="12" a="1"/>
  <c r="C11" i="12" s="1"/>
  <c r="D11" i="12" a="1"/>
  <c r="D11" i="12" s="1"/>
  <c r="E11" i="12" a="1"/>
  <c r="B7" i="8"/>
  <c r="G12" i="12" l="1"/>
  <c r="G228" i="12"/>
  <c r="G353" i="12"/>
  <c r="G324" i="12"/>
  <c r="F19" i="12"/>
  <c r="G62" i="12"/>
  <c r="F319" i="12"/>
  <c r="F23" i="12"/>
  <c r="F236" i="12"/>
  <c r="F129" i="12"/>
  <c r="G11" i="10"/>
  <c r="G331" i="12"/>
  <c r="G46" i="12"/>
  <c r="G195" i="12"/>
  <c r="F44" i="12"/>
  <c r="F26" i="12"/>
  <c r="G203" i="12"/>
  <c r="G55" i="12"/>
  <c r="F22" i="12"/>
  <c r="F244" i="12"/>
  <c r="F239" i="12"/>
  <c r="F125" i="12"/>
  <c r="G232" i="12"/>
  <c r="G303" i="12"/>
  <c r="F268" i="12"/>
  <c r="G357" i="12"/>
  <c r="G84" i="12"/>
  <c r="G64" i="12"/>
  <c r="F223" i="12"/>
  <c r="G262" i="12"/>
  <c r="G42" i="12"/>
  <c r="G265" i="12"/>
  <c r="F29" i="12"/>
  <c r="F309" i="12"/>
  <c r="G369" i="12"/>
  <c r="F240" i="12"/>
  <c r="G258" i="12"/>
  <c r="F226" i="12"/>
  <c r="F25" i="12"/>
  <c r="F316" i="12"/>
  <c r="F308" i="12"/>
  <c r="F248" i="12"/>
  <c r="F127" i="12"/>
  <c r="G165" i="12"/>
  <c r="F48" i="12"/>
  <c r="F60" i="12"/>
  <c r="G351" i="12"/>
  <c r="F148" i="12"/>
  <c r="G287" i="12"/>
  <c r="F272" i="12"/>
  <c r="F123" i="12"/>
  <c r="G162" i="12"/>
  <c r="F126" i="12"/>
  <c r="G149" i="12"/>
  <c r="G256" i="12"/>
  <c r="G208" i="12"/>
  <c r="F96" i="12"/>
  <c r="F219" i="12"/>
  <c r="G261" i="12"/>
  <c r="G36" i="12"/>
  <c r="G136" i="12"/>
  <c r="F128" i="12"/>
  <c r="G254" i="12"/>
  <c r="F222" i="12"/>
  <c r="G91" i="12"/>
  <c r="G71" i="12"/>
  <c r="G212" i="12"/>
  <c r="G159" i="12"/>
  <c r="F293" i="12"/>
  <c r="F339" i="12"/>
  <c r="F119" i="12"/>
  <c r="G158" i="12"/>
  <c r="F122" i="12"/>
  <c r="G53" i="12"/>
  <c r="G184" i="12"/>
  <c r="G187" i="12"/>
  <c r="G80" i="12"/>
  <c r="G220" i="12"/>
  <c r="F318" i="12"/>
  <c r="F300" i="12"/>
  <c r="F335" i="12"/>
  <c r="F27" i="12"/>
  <c r="G142" i="12"/>
  <c r="F118" i="12"/>
  <c r="G49" i="12"/>
  <c r="F217" i="12"/>
  <c r="G245" i="12"/>
  <c r="G45" i="12"/>
  <c r="F21" i="12"/>
  <c r="F301" i="12"/>
  <c r="G100" i="12"/>
  <c r="F322" i="12"/>
  <c r="F276" i="12"/>
  <c r="G19" i="12"/>
  <c r="F184" i="12"/>
  <c r="G168" i="12"/>
  <c r="G139" i="12"/>
  <c r="F306" i="12"/>
  <c r="F280" i="12"/>
  <c r="F215" i="12"/>
  <c r="F15" i="12"/>
  <c r="G138" i="12"/>
  <c r="F214" i="12"/>
  <c r="F114" i="12"/>
  <c r="G241" i="12"/>
  <c r="G41" i="12"/>
  <c r="F24" i="12"/>
  <c r="F233" i="12"/>
  <c r="G243" i="12"/>
  <c r="F156" i="12"/>
  <c r="G92" i="12"/>
  <c r="G31" i="12"/>
  <c r="G207" i="12"/>
  <c r="G151" i="12"/>
  <c r="F283" i="12"/>
  <c r="F83" i="12"/>
  <c r="G206" i="12"/>
  <c r="F282" i="12"/>
  <c r="F82" i="12"/>
  <c r="G309" i="12"/>
  <c r="G109" i="12"/>
  <c r="G108" i="12"/>
  <c r="F296" i="12"/>
  <c r="G123" i="12"/>
  <c r="G356" i="12"/>
  <c r="F329" i="12"/>
  <c r="G40" i="12"/>
  <c r="G240" i="12"/>
  <c r="G354" i="12"/>
  <c r="G332" i="12"/>
  <c r="F179" i="12"/>
  <c r="G302" i="12"/>
  <c r="G202" i="12"/>
  <c r="G102" i="12"/>
  <c r="F178" i="12"/>
  <c r="G305" i="12"/>
  <c r="G105" i="12"/>
  <c r="F69" i="12"/>
  <c r="F302" i="12"/>
  <c r="F16" i="12"/>
  <c r="G132" i="12"/>
  <c r="G259" i="12"/>
  <c r="G360" i="12"/>
  <c r="G176" i="12"/>
  <c r="F336" i="12"/>
  <c r="F136" i="12"/>
  <c r="G304" i="12"/>
  <c r="F52" i="12"/>
  <c r="F261" i="12"/>
  <c r="G320" i="12"/>
  <c r="G223" i="12"/>
  <c r="G366" i="12"/>
  <c r="F172" i="12"/>
  <c r="G339" i="12"/>
  <c r="F275" i="12"/>
  <c r="F175" i="12"/>
  <c r="F63" i="12"/>
  <c r="G298" i="12"/>
  <c r="G198" i="12"/>
  <c r="G98" i="12"/>
  <c r="F274" i="12"/>
  <c r="F162" i="12"/>
  <c r="F62" i="12"/>
  <c r="G301" i="12"/>
  <c r="G201" i="12"/>
  <c r="G101" i="12"/>
  <c r="F165" i="12"/>
  <c r="F65" i="12"/>
  <c r="G131" i="12"/>
  <c r="G88" i="12"/>
  <c r="G308" i="12"/>
  <c r="F218" i="12"/>
  <c r="F18" i="12"/>
  <c r="G145" i="12"/>
  <c r="F121" i="12"/>
  <c r="F225" i="12"/>
  <c r="G211" i="12"/>
  <c r="F92" i="12"/>
  <c r="G236" i="12"/>
  <c r="F337" i="12"/>
  <c r="F76" i="12"/>
  <c r="F315" i="12"/>
  <c r="F115" i="12"/>
  <c r="G238" i="12"/>
  <c r="G38" i="12"/>
  <c r="G341" i="12"/>
  <c r="G141" i="12"/>
  <c r="F117" i="12"/>
  <c r="F333" i="12"/>
  <c r="F112" i="12"/>
  <c r="G352" i="12"/>
  <c r="G323" i="12"/>
  <c r="F292" i="12"/>
  <c r="F229" i="12"/>
  <c r="F370" i="12"/>
  <c r="G350" i="12"/>
  <c r="F326" i="12"/>
  <c r="F183" i="12"/>
  <c r="G318" i="12"/>
  <c r="G106" i="12"/>
  <c r="F182" i="12"/>
  <c r="G209" i="12"/>
  <c r="F185" i="12"/>
  <c r="F85" i="12"/>
  <c r="F68" i="12"/>
  <c r="G251" i="12"/>
  <c r="G167" i="12"/>
  <c r="F104" i="12"/>
  <c r="F298" i="12"/>
  <c r="F237" i="12"/>
  <c r="G215" i="12"/>
  <c r="G160" i="12"/>
  <c r="F279" i="12"/>
  <c r="F79" i="12"/>
  <c r="F278" i="12"/>
  <c r="F66" i="12"/>
  <c r="G205" i="12"/>
  <c r="F181" i="12"/>
  <c r="F120" i="12"/>
  <c r="G79" i="12"/>
  <c r="G27" i="12"/>
  <c r="F176" i="12"/>
  <c r="G267" i="12"/>
  <c r="G364" i="12"/>
  <c r="F188" i="12"/>
  <c r="F342" i="12"/>
  <c r="G147" i="12"/>
  <c r="G311" i="12"/>
  <c r="G63" i="12"/>
  <c r="F269" i="12"/>
  <c r="G359" i="12"/>
  <c r="G231" i="12"/>
  <c r="G370" i="12"/>
  <c r="G183" i="12"/>
  <c r="F345" i="12"/>
  <c r="F271" i="12"/>
  <c r="F159" i="12"/>
  <c r="F59" i="12"/>
  <c r="G294" i="12"/>
  <c r="G194" i="12"/>
  <c r="G94" i="12"/>
  <c r="F258" i="12"/>
  <c r="F158" i="12"/>
  <c r="F58" i="12"/>
  <c r="G297" i="12"/>
  <c r="G197" i="12"/>
  <c r="G85" i="12"/>
  <c r="F161" i="12"/>
  <c r="F61" i="12"/>
  <c r="G140" i="12"/>
  <c r="F100" i="12"/>
  <c r="F334" i="12"/>
  <c r="F67" i="10"/>
  <c r="F243" i="10"/>
  <c r="F20" i="10"/>
  <c r="F217" i="10"/>
  <c r="F209" i="10"/>
  <c r="F30" i="10"/>
  <c r="G289" i="10"/>
  <c r="F131" i="10"/>
  <c r="F181" i="10"/>
  <c r="F159" i="10"/>
  <c r="F128" i="10"/>
  <c r="F250" i="10"/>
  <c r="G41" i="10"/>
  <c r="F342" i="10"/>
  <c r="G70" i="10"/>
  <c r="F171" i="10"/>
  <c r="F323" i="10"/>
  <c r="F245" i="10"/>
  <c r="F191" i="10"/>
  <c r="F40" i="10"/>
  <c r="F336" i="10"/>
  <c r="G47" i="10"/>
  <c r="G19" i="10"/>
  <c r="G243" i="10"/>
  <c r="F261" i="10"/>
  <c r="G197" i="10"/>
  <c r="F276" i="10"/>
  <c r="G236" i="10"/>
  <c r="F89" i="10"/>
  <c r="G113" i="10"/>
  <c r="F126" i="10"/>
  <c r="F358" i="10"/>
  <c r="F200" i="10"/>
  <c r="G180" i="10"/>
  <c r="G214" i="10"/>
  <c r="G258" i="10"/>
  <c r="G132" i="10"/>
  <c r="G330" i="10"/>
  <c r="G226" i="10"/>
  <c r="F77" i="10"/>
  <c r="G351" i="10"/>
  <c r="F194" i="10"/>
  <c r="G101" i="10"/>
  <c r="G127" i="10"/>
  <c r="G152" i="10"/>
  <c r="G240" i="10"/>
  <c r="F179" i="10"/>
  <c r="F43" i="10"/>
  <c r="F195" i="10"/>
  <c r="G27" i="10"/>
  <c r="F45" i="10"/>
  <c r="F285" i="10"/>
  <c r="G205" i="10"/>
  <c r="F297" i="10"/>
  <c r="G311" i="10"/>
  <c r="F121" i="10"/>
  <c r="G135" i="10"/>
  <c r="F70" i="10"/>
  <c r="G30" i="10"/>
  <c r="F81" i="10"/>
  <c r="G265" i="10"/>
  <c r="G358" i="10"/>
  <c r="F161" i="10"/>
  <c r="G297" i="10"/>
  <c r="G79" i="10"/>
  <c r="G185" i="10"/>
  <c r="G99" i="10"/>
  <c r="G55" i="10"/>
  <c r="G252" i="10"/>
  <c r="G136" i="10"/>
  <c r="G102" i="10"/>
  <c r="F307" i="10"/>
  <c r="G203" i="10"/>
  <c r="G193" i="10"/>
  <c r="F356" i="10"/>
  <c r="G363" i="10"/>
  <c r="G300" i="10"/>
  <c r="F296" i="10"/>
  <c r="F236" i="10"/>
  <c r="G318" i="10"/>
  <c r="G211" i="10"/>
  <c r="G133" i="10"/>
  <c r="G204" i="10"/>
  <c r="F68" i="10"/>
  <c r="G28" i="10"/>
  <c r="G364" i="10"/>
  <c r="G106" i="10"/>
  <c r="F266" i="10"/>
  <c r="F51" i="10"/>
  <c r="F235" i="10"/>
  <c r="G51" i="10"/>
  <c r="F53" i="10"/>
  <c r="F349" i="10"/>
  <c r="G229" i="10"/>
  <c r="F329" i="10"/>
  <c r="G327" i="10"/>
  <c r="F207" i="10"/>
  <c r="G167" i="10"/>
  <c r="F80" i="10"/>
  <c r="G114" i="10"/>
  <c r="F124" i="10"/>
  <c r="G309" i="10"/>
  <c r="G368" i="10"/>
  <c r="G288" i="10"/>
  <c r="F288" i="10"/>
  <c r="F76" i="10"/>
  <c r="F312" i="10"/>
  <c r="F365" i="10"/>
  <c r="F122" i="10"/>
  <c r="F306" i="10"/>
  <c r="F107" i="10"/>
  <c r="F259" i="10"/>
  <c r="G115" i="10"/>
  <c r="F141" i="10"/>
  <c r="G29" i="10"/>
  <c r="F52" i="10"/>
  <c r="G65" i="10"/>
  <c r="F74" i="10"/>
  <c r="F260" i="10"/>
  <c r="G273" i="10"/>
  <c r="F208" i="10"/>
  <c r="G168" i="10"/>
  <c r="F263" i="10"/>
  <c r="F136" i="10"/>
  <c r="G370" i="10"/>
  <c r="F334" i="10"/>
  <c r="F110" i="10"/>
  <c r="G54" i="10"/>
  <c r="F115" i="10"/>
  <c r="F299" i="10"/>
  <c r="G139" i="10"/>
  <c r="F157" i="10"/>
  <c r="G93" i="10"/>
  <c r="F137" i="10"/>
  <c r="G108" i="10"/>
  <c r="F96" i="10"/>
  <c r="F345" i="10"/>
  <c r="G299" i="10"/>
  <c r="F218" i="10"/>
  <c r="G254" i="10"/>
  <c r="F348" i="10"/>
  <c r="F172" i="10"/>
  <c r="F256" i="10"/>
  <c r="F65" i="10"/>
  <c r="F322" i="10"/>
  <c r="G224" i="10"/>
  <c r="G368" i="12"/>
  <c r="G348" i="12"/>
  <c r="G244" i="12"/>
  <c r="F197" i="12"/>
  <c r="F344" i="12"/>
  <c r="G239" i="12"/>
  <c r="G248" i="12"/>
  <c r="F288" i="12"/>
  <c r="F351" i="12"/>
  <c r="F211" i="12"/>
  <c r="F155" i="12"/>
  <c r="G334" i="12"/>
  <c r="G190" i="12"/>
  <c r="F254" i="12"/>
  <c r="F54" i="12"/>
  <c r="G237" i="12"/>
  <c r="G81" i="12"/>
  <c r="F101" i="12"/>
  <c r="F57" i="12"/>
  <c r="G35" i="12"/>
  <c r="F152" i="12"/>
  <c r="F346" i="12"/>
  <c r="G340" i="12"/>
  <c r="G59" i="12"/>
  <c r="F144" i="12"/>
  <c r="G219" i="12"/>
  <c r="G283" i="12"/>
  <c r="G335" i="12"/>
  <c r="G16" i="12"/>
  <c r="F124" i="12"/>
  <c r="F212" i="12"/>
  <c r="G291" i="12"/>
  <c r="F353" i="12"/>
  <c r="G60" i="12"/>
  <c r="F168" i="12"/>
  <c r="G252" i="12"/>
  <c r="G336" i="12"/>
  <c r="G295" i="12"/>
  <c r="F84" i="12"/>
  <c r="F205" i="12"/>
  <c r="F285" i="12"/>
  <c r="F350" i="12"/>
  <c r="G52" i="12"/>
  <c r="F160" i="12"/>
  <c r="G247" i="12"/>
  <c r="F332" i="12"/>
  <c r="F314" i="12"/>
  <c r="G96" i="12"/>
  <c r="F216" i="12"/>
  <c r="F294" i="12"/>
  <c r="F367" i="12"/>
  <c r="F307" i="12"/>
  <c r="F251" i="12"/>
  <c r="F207" i="12"/>
  <c r="F151" i="12"/>
  <c r="F95" i="12"/>
  <c r="F51" i="12"/>
  <c r="G330" i="12"/>
  <c r="G286" i="12"/>
  <c r="G230" i="12"/>
  <c r="G174" i="12"/>
  <c r="G130" i="12"/>
  <c r="G74" i="12"/>
  <c r="G30" i="12"/>
  <c r="F250" i="12"/>
  <c r="F194" i="12"/>
  <c r="F150" i="12"/>
  <c r="F94" i="12"/>
  <c r="F50" i="12"/>
  <c r="G333" i="12"/>
  <c r="G277" i="12"/>
  <c r="G233" i="12"/>
  <c r="G177" i="12"/>
  <c r="G133" i="12"/>
  <c r="G77" i="12"/>
  <c r="G21" i="12"/>
  <c r="F153" i="12"/>
  <c r="F97" i="12"/>
  <c r="F53" i="12"/>
  <c r="G44" i="12"/>
  <c r="G200" i="12"/>
  <c r="G363" i="12"/>
  <c r="G152" i="12"/>
  <c r="F249" i="12"/>
  <c r="G347" i="12"/>
  <c r="G328" i="12"/>
  <c r="F204" i="12"/>
  <c r="G51" i="12"/>
  <c r="F330" i="12"/>
  <c r="G280" i="12"/>
  <c r="F277" i="12"/>
  <c r="G148" i="12"/>
  <c r="F208" i="12"/>
  <c r="F255" i="12"/>
  <c r="F55" i="12"/>
  <c r="G290" i="12"/>
  <c r="G78" i="12"/>
  <c r="F210" i="12"/>
  <c r="F98" i="12"/>
  <c r="G293" i="12"/>
  <c r="G137" i="12"/>
  <c r="F157" i="12"/>
  <c r="F241" i="12"/>
  <c r="G68" i="12"/>
  <c r="G155" i="12"/>
  <c r="G227" i="12"/>
  <c r="F290" i="12"/>
  <c r="F341" i="12"/>
  <c r="G39" i="12"/>
  <c r="G135" i="12"/>
  <c r="F220" i="12"/>
  <c r="F297" i="12"/>
  <c r="F365" i="12"/>
  <c r="F72" i="12"/>
  <c r="G179" i="12"/>
  <c r="G276" i="12"/>
  <c r="G343" i="12"/>
  <c r="G327" i="12"/>
  <c r="F116" i="12"/>
  <c r="F213" i="12"/>
  <c r="G292" i="12"/>
  <c r="F362" i="12"/>
  <c r="F64" i="12"/>
  <c r="G171" i="12"/>
  <c r="G271" i="12"/>
  <c r="F338" i="12"/>
  <c r="G367" i="12"/>
  <c r="G128" i="12"/>
  <c r="F224" i="12"/>
  <c r="G300" i="12"/>
  <c r="F347" i="12"/>
  <c r="F303" i="12"/>
  <c r="F247" i="12"/>
  <c r="F191" i="12"/>
  <c r="F147" i="12"/>
  <c r="F91" i="12"/>
  <c r="F47" i="12"/>
  <c r="G326" i="12"/>
  <c r="G270" i="12"/>
  <c r="G226" i="12"/>
  <c r="G170" i="12"/>
  <c r="G126" i="12"/>
  <c r="G70" i="12"/>
  <c r="G14" i="12"/>
  <c r="F246" i="12"/>
  <c r="F190" i="12"/>
  <c r="F146" i="12"/>
  <c r="F90" i="12"/>
  <c r="F34" i="12"/>
  <c r="G329" i="12"/>
  <c r="G273" i="12"/>
  <c r="G229" i="12"/>
  <c r="G173" i="12"/>
  <c r="G117" i="12"/>
  <c r="G73" i="12"/>
  <c r="G17" i="12"/>
  <c r="F149" i="12"/>
  <c r="F93" i="12"/>
  <c r="F37" i="12"/>
  <c r="F56" i="12"/>
  <c r="G216" i="12"/>
  <c r="G15" i="12"/>
  <c r="F164" i="12"/>
  <c r="F281" i="12"/>
  <c r="F352" i="12"/>
  <c r="G275" i="12"/>
  <c r="G103" i="12"/>
  <c r="F284" i="12"/>
  <c r="G156" i="12"/>
  <c r="G72" i="12"/>
  <c r="G43" i="12"/>
  <c r="F325" i="12"/>
  <c r="G87" i="12"/>
  <c r="F311" i="12"/>
  <c r="F111" i="12"/>
  <c r="G234" i="12"/>
  <c r="G134" i="12"/>
  <c r="G34" i="12"/>
  <c r="F154" i="12"/>
  <c r="G337" i="12"/>
  <c r="G181" i="12"/>
  <c r="G37" i="12"/>
  <c r="G143" i="12"/>
  <c r="F80" i="12"/>
  <c r="G164" i="12"/>
  <c r="G235" i="12"/>
  <c r="G296" i="12"/>
  <c r="F348" i="12"/>
  <c r="G48" i="12"/>
  <c r="G144" i="12"/>
  <c r="F228" i="12"/>
  <c r="F304" i="12"/>
  <c r="F369" i="12"/>
  <c r="G83" i="12"/>
  <c r="G188" i="12"/>
  <c r="G284" i="12"/>
  <c r="F349" i="12"/>
  <c r="F340" i="12"/>
  <c r="G127" i="12"/>
  <c r="F221" i="12"/>
  <c r="G299" i="12"/>
  <c r="F366" i="12"/>
  <c r="G75" i="12"/>
  <c r="G180" i="12"/>
  <c r="G279" i="12"/>
  <c r="G344" i="12"/>
  <c r="F12" i="12"/>
  <c r="F140" i="12"/>
  <c r="F232" i="12"/>
  <c r="G307" i="12"/>
  <c r="F343" i="12"/>
  <c r="F287" i="12"/>
  <c r="F243" i="12"/>
  <c r="F187" i="12"/>
  <c r="F143" i="12"/>
  <c r="F87" i="12"/>
  <c r="F31" i="12"/>
  <c r="G322" i="12"/>
  <c r="G266" i="12"/>
  <c r="G222" i="12"/>
  <c r="G166" i="12"/>
  <c r="G110" i="12"/>
  <c r="G66" i="12"/>
  <c r="F286" i="12"/>
  <c r="F242" i="12"/>
  <c r="F186" i="12"/>
  <c r="F130" i="12"/>
  <c r="F86" i="12"/>
  <c r="F30" i="12"/>
  <c r="G325" i="12"/>
  <c r="G269" i="12"/>
  <c r="G213" i="12"/>
  <c r="G169" i="12"/>
  <c r="G113" i="12"/>
  <c r="G69" i="12"/>
  <c r="G13" i="12"/>
  <c r="F133" i="12"/>
  <c r="F89" i="12"/>
  <c r="F33" i="12"/>
  <c r="G67" i="12"/>
  <c r="G224" i="12"/>
  <c r="G56" i="12"/>
  <c r="G175" i="12"/>
  <c r="F289" i="12"/>
  <c r="F356" i="12"/>
  <c r="F355" i="12"/>
  <c r="F331" i="12"/>
  <c r="F299" i="12"/>
  <c r="F267" i="12"/>
  <c r="F235" i="12"/>
  <c r="F203" i="12"/>
  <c r="F171" i="12"/>
  <c r="F139" i="12"/>
  <c r="F107" i="12"/>
  <c r="F75" i="12"/>
  <c r="F43" i="12"/>
  <c r="G346" i="12"/>
  <c r="G314" i="12"/>
  <c r="G282" i="12"/>
  <c r="G250" i="12"/>
  <c r="G218" i="12"/>
  <c r="G186" i="12"/>
  <c r="G154" i="12"/>
  <c r="G122" i="12"/>
  <c r="G90" i="12"/>
  <c r="G58" i="12"/>
  <c r="G26" i="12"/>
  <c r="F270" i="12"/>
  <c r="F238" i="12"/>
  <c r="F206" i="12"/>
  <c r="F174" i="12"/>
  <c r="F142" i="12"/>
  <c r="F110" i="12"/>
  <c r="F78" i="12"/>
  <c r="F46" i="12"/>
  <c r="F14" i="12"/>
  <c r="G321" i="12"/>
  <c r="G289" i="12"/>
  <c r="G257" i="12"/>
  <c r="G225" i="12"/>
  <c r="G193" i="12"/>
  <c r="G161" i="12"/>
  <c r="G129" i="12"/>
  <c r="G97" i="12"/>
  <c r="G65" i="12"/>
  <c r="G33" i="12"/>
  <c r="F177" i="12"/>
  <c r="F145" i="12"/>
  <c r="F113" i="12"/>
  <c r="F81" i="12"/>
  <c r="F49" i="12"/>
  <c r="F17" i="12"/>
  <c r="G76" i="12"/>
  <c r="G163" i="12"/>
  <c r="G264" i="12"/>
  <c r="G24" i="12"/>
  <c r="G111" i="12"/>
  <c r="F193" i="12"/>
  <c r="F257" i="12"/>
  <c r="G315" i="12"/>
  <c r="F360" i="12"/>
  <c r="F252" i="12"/>
  <c r="F310" i="12"/>
  <c r="F357" i="12"/>
  <c r="G28" i="12"/>
  <c r="G115" i="12"/>
  <c r="G196" i="12"/>
  <c r="G260" i="12"/>
  <c r="F317" i="12"/>
  <c r="G361" i="12"/>
  <c r="G355" i="12"/>
  <c r="G95" i="12"/>
  <c r="F180" i="12"/>
  <c r="F245" i="12"/>
  <c r="F305" i="12"/>
  <c r="F354" i="12"/>
  <c r="G20" i="12"/>
  <c r="G107" i="12"/>
  <c r="G191" i="12"/>
  <c r="G255" i="12"/>
  <c r="G312" i="12"/>
  <c r="G358" i="12"/>
  <c r="G23" i="12"/>
  <c r="F108" i="12"/>
  <c r="F192" i="12"/>
  <c r="F256" i="12"/>
  <c r="F313" i="12"/>
  <c r="F359" i="12"/>
  <c r="F327" i="12"/>
  <c r="F295" i="12"/>
  <c r="F263" i="12"/>
  <c r="F231" i="12"/>
  <c r="F199" i="12"/>
  <c r="F167" i="12"/>
  <c r="F135" i="12"/>
  <c r="F103" i="12"/>
  <c r="F71" i="12"/>
  <c r="F39" i="12"/>
  <c r="G342" i="12"/>
  <c r="G310" i="12"/>
  <c r="G278" i="12"/>
  <c r="G246" i="12"/>
  <c r="G214" i="12"/>
  <c r="G182" i="12"/>
  <c r="G150" i="12"/>
  <c r="G118" i="12"/>
  <c r="G86" i="12"/>
  <c r="G54" i="12"/>
  <c r="G22" i="12"/>
  <c r="F266" i="12"/>
  <c r="F234" i="12"/>
  <c r="F202" i="12"/>
  <c r="F170" i="12"/>
  <c r="F138" i="12"/>
  <c r="F106" i="12"/>
  <c r="F74" i="12"/>
  <c r="F42" i="12"/>
  <c r="G349" i="12"/>
  <c r="G317" i="12"/>
  <c r="G285" i="12"/>
  <c r="G253" i="12"/>
  <c r="G221" i="12"/>
  <c r="G189" i="12"/>
  <c r="G157" i="12"/>
  <c r="G125" i="12"/>
  <c r="G93" i="12"/>
  <c r="G61" i="12"/>
  <c r="G29" i="12"/>
  <c r="F173" i="12"/>
  <c r="F141" i="12"/>
  <c r="F109" i="12"/>
  <c r="F77" i="12"/>
  <c r="F45" i="12"/>
  <c r="F13" i="12"/>
  <c r="F88" i="12"/>
  <c r="G172" i="12"/>
  <c r="G272" i="12"/>
  <c r="F36" i="12"/>
  <c r="G120" i="12"/>
  <c r="F201" i="12"/>
  <c r="F265" i="12"/>
  <c r="F321" i="12"/>
  <c r="F364" i="12"/>
  <c r="F28" i="12"/>
  <c r="G112" i="12"/>
  <c r="F196" i="12"/>
  <c r="F260" i="12"/>
  <c r="G316" i="12"/>
  <c r="F361" i="12"/>
  <c r="F40" i="12"/>
  <c r="G124" i="12"/>
  <c r="G204" i="12"/>
  <c r="G268" i="12"/>
  <c r="F324" i="12"/>
  <c r="G365" i="12"/>
  <c r="F20" i="12"/>
  <c r="G104" i="12"/>
  <c r="F189" i="12"/>
  <c r="F253" i="12"/>
  <c r="F312" i="12"/>
  <c r="F358" i="12"/>
  <c r="F32" i="12"/>
  <c r="G116" i="12"/>
  <c r="G199" i="12"/>
  <c r="G263" i="12"/>
  <c r="G319" i="12"/>
  <c r="G362" i="12"/>
  <c r="G32" i="12"/>
  <c r="G119" i="12"/>
  <c r="F200" i="12"/>
  <c r="F264" i="12"/>
  <c r="F320" i="12"/>
  <c r="F363" i="12"/>
  <c r="F323" i="12"/>
  <c r="F291" i="12"/>
  <c r="F259" i="12"/>
  <c r="F227" i="12"/>
  <c r="F195" i="12"/>
  <c r="F163" i="12"/>
  <c r="F131" i="12"/>
  <c r="F99" i="12"/>
  <c r="F67" i="12"/>
  <c r="F35" i="12"/>
  <c r="G338" i="12"/>
  <c r="G306" i="12"/>
  <c r="G274" i="12"/>
  <c r="G242" i="12"/>
  <c r="G210" i="12"/>
  <c r="G178" i="12"/>
  <c r="G146" i="12"/>
  <c r="G114" i="12"/>
  <c r="G82" i="12"/>
  <c r="G50" i="12"/>
  <c r="G18" i="12"/>
  <c r="F262" i="12"/>
  <c r="F230" i="12"/>
  <c r="F198" i="12"/>
  <c r="F166" i="12"/>
  <c r="F134" i="12"/>
  <c r="F102" i="12"/>
  <c r="F70" i="12"/>
  <c r="F38" i="12"/>
  <c r="G345" i="12"/>
  <c r="G313" i="12"/>
  <c r="G281" i="12"/>
  <c r="G249" i="12"/>
  <c r="G217" i="12"/>
  <c r="G185" i="12"/>
  <c r="G153" i="12"/>
  <c r="G121" i="12"/>
  <c r="G89" i="12"/>
  <c r="G57" i="12"/>
  <c r="G25" i="12"/>
  <c r="F169" i="12"/>
  <c r="F137" i="12"/>
  <c r="F105" i="12"/>
  <c r="F73" i="12"/>
  <c r="F41" i="12"/>
  <c r="E11" i="12"/>
  <c r="G11" i="12" s="1"/>
  <c r="G99" i="12"/>
  <c r="G192" i="12"/>
  <c r="G288" i="12"/>
  <c r="G47" i="12"/>
  <c r="F132" i="12"/>
  <c r="F209" i="12"/>
  <c r="F273" i="12"/>
  <c r="F328" i="12"/>
  <c r="F368" i="12"/>
  <c r="F11" i="10"/>
  <c r="F75" i="10"/>
  <c r="F331" i="10"/>
  <c r="F93" i="10"/>
  <c r="G37" i="10"/>
  <c r="F73" i="10"/>
  <c r="G119" i="10"/>
  <c r="F132" i="10"/>
  <c r="G49" i="10"/>
  <c r="G315" i="10"/>
  <c r="F272" i="10"/>
  <c r="G308" i="10"/>
  <c r="F145" i="10"/>
  <c r="G191" i="10"/>
  <c r="G256" i="10"/>
  <c r="G24" i="10"/>
  <c r="G38" i="10"/>
  <c r="G270" i="10"/>
  <c r="G346" i="10"/>
  <c r="F354" i="10"/>
  <c r="F19" i="10"/>
  <c r="F83" i="10"/>
  <c r="F147" i="10"/>
  <c r="F211" i="10"/>
  <c r="F275" i="10"/>
  <c r="F339" i="10"/>
  <c r="G75" i="10"/>
  <c r="G163" i="10"/>
  <c r="G267" i="10"/>
  <c r="F109" i="10"/>
  <c r="F205" i="10"/>
  <c r="F309" i="10"/>
  <c r="G53" i="10"/>
  <c r="G157" i="10"/>
  <c r="G261" i="10"/>
  <c r="F84" i="10"/>
  <c r="F223" i="10"/>
  <c r="F361" i="10"/>
  <c r="G140" i="10"/>
  <c r="G278" i="10"/>
  <c r="F22" i="10"/>
  <c r="F15" i="10"/>
  <c r="F153" i="10"/>
  <c r="F292" i="10"/>
  <c r="G71" i="10"/>
  <c r="G199" i="10"/>
  <c r="G323" i="10"/>
  <c r="F16" i="10"/>
  <c r="F154" i="10"/>
  <c r="F294" i="10"/>
  <c r="G62" i="10"/>
  <c r="G200" i="10"/>
  <c r="G324" i="10"/>
  <c r="F28" i="10"/>
  <c r="F167" i="10"/>
  <c r="F295" i="10"/>
  <c r="G73" i="10"/>
  <c r="G212" i="10"/>
  <c r="G333" i="10"/>
  <c r="F12" i="10"/>
  <c r="F360" i="10"/>
  <c r="G276" i="10"/>
  <c r="F332" i="10"/>
  <c r="F98" i="10"/>
  <c r="G66" i="10"/>
  <c r="G312" i="10"/>
  <c r="F224" i="10"/>
  <c r="G186" i="10"/>
  <c r="F300" i="10"/>
  <c r="G217" i="10"/>
  <c r="G15" i="10"/>
  <c r="F214" i="10"/>
  <c r="G134" i="10"/>
  <c r="F352" i="10"/>
  <c r="F215" i="10"/>
  <c r="G118" i="10"/>
  <c r="G366" i="10"/>
  <c r="F162" i="10"/>
  <c r="G144" i="10"/>
  <c r="F139" i="10"/>
  <c r="F267" i="10"/>
  <c r="G147" i="10"/>
  <c r="F197" i="10"/>
  <c r="G141" i="10"/>
  <c r="F212" i="10"/>
  <c r="G257" i="10"/>
  <c r="F150" i="10"/>
  <c r="F271" i="10"/>
  <c r="F168" i="10"/>
  <c r="G50" i="10"/>
  <c r="F232" i="10"/>
  <c r="F284" i="10"/>
  <c r="G317" i="10"/>
  <c r="F338" i="10"/>
  <c r="F87" i="10"/>
  <c r="G296" i="10"/>
  <c r="F257" i="10"/>
  <c r="F183" i="10"/>
  <c r="G96" i="10"/>
  <c r="G320" i="10"/>
  <c r="F27" i="10"/>
  <c r="F91" i="10"/>
  <c r="F155" i="10"/>
  <c r="F219" i="10"/>
  <c r="F283" i="10"/>
  <c r="F347" i="10"/>
  <c r="G83" i="10"/>
  <c r="G179" i="10"/>
  <c r="F13" i="10"/>
  <c r="F117" i="10"/>
  <c r="F221" i="10"/>
  <c r="F325" i="10"/>
  <c r="G69" i="10"/>
  <c r="G165" i="10"/>
  <c r="G269" i="10"/>
  <c r="F105" i="10"/>
  <c r="F244" i="10"/>
  <c r="G23" i="10"/>
  <c r="G151" i="10"/>
  <c r="G287" i="10"/>
  <c r="F42" i="10"/>
  <c r="F36" i="10"/>
  <c r="F175" i="10"/>
  <c r="F303" i="10"/>
  <c r="G81" i="10"/>
  <c r="G220" i="10"/>
  <c r="G339" i="10"/>
  <c r="F38" i="10"/>
  <c r="F166" i="10"/>
  <c r="F304" i="10"/>
  <c r="G82" i="10"/>
  <c r="G222" i="10"/>
  <c r="G340" i="10"/>
  <c r="F39" i="10"/>
  <c r="F177" i="10"/>
  <c r="F316" i="10"/>
  <c r="G95" i="10"/>
  <c r="G233" i="10"/>
  <c r="G341" i="10"/>
  <c r="F55" i="10"/>
  <c r="G42" i="10"/>
  <c r="G310" i="10"/>
  <c r="G249" i="10"/>
  <c r="F142" i="10"/>
  <c r="G88" i="10"/>
  <c r="G344" i="10"/>
  <c r="F353" i="10"/>
  <c r="G306" i="10"/>
  <c r="F321" i="10"/>
  <c r="G239" i="10"/>
  <c r="G228" i="10"/>
  <c r="F258" i="10"/>
  <c r="G176" i="10"/>
  <c r="G162" i="10"/>
  <c r="F242" i="10"/>
  <c r="G160" i="10"/>
  <c r="F192" i="10"/>
  <c r="F289" i="10"/>
  <c r="G208" i="10"/>
  <c r="F203" i="10"/>
  <c r="G59" i="10"/>
  <c r="G251" i="10"/>
  <c r="F301" i="10"/>
  <c r="G245" i="10"/>
  <c r="F340" i="10"/>
  <c r="G367" i="10"/>
  <c r="G188" i="10"/>
  <c r="F134" i="10"/>
  <c r="G190" i="10"/>
  <c r="G63" i="10"/>
  <c r="F190" i="10"/>
  <c r="F14" i="10"/>
  <c r="F129" i="10"/>
  <c r="G175" i="10"/>
  <c r="G90" i="10"/>
  <c r="F160" i="10"/>
  <c r="G350" i="10"/>
  <c r="F35" i="10"/>
  <c r="F99" i="10"/>
  <c r="F163" i="10"/>
  <c r="F227" i="10"/>
  <c r="F291" i="10"/>
  <c r="F363" i="10"/>
  <c r="G91" i="10"/>
  <c r="G187" i="10"/>
  <c r="F29" i="10"/>
  <c r="F133" i="10"/>
  <c r="F237" i="10"/>
  <c r="F333" i="10"/>
  <c r="G77" i="10"/>
  <c r="G181" i="10"/>
  <c r="G285" i="10"/>
  <c r="F127" i="10"/>
  <c r="F255" i="10"/>
  <c r="G33" i="10"/>
  <c r="G172" i="10"/>
  <c r="G303" i="10"/>
  <c r="F64" i="10"/>
  <c r="F47" i="10"/>
  <c r="F185" i="10"/>
  <c r="F324" i="10"/>
  <c r="G103" i="10"/>
  <c r="G241" i="10"/>
  <c r="G347" i="10"/>
  <c r="F48" i="10"/>
  <c r="F186" i="10"/>
  <c r="F326" i="10"/>
  <c r="G104" i="10"/>
  <c r="G232" i="10"/>
  <c r="G348" i="10"/>
  <c r="F60" i="10"/>
  <c r="F199" i="10"/>
  <c r="F337" i="10"/>
  <c r="G105" i="10"/>
  <c r="G244" i="10"/>
  <c r="G357" i="10"/>
  <c r="F140" i="10"/>
  <c r="G86" i="10"/>
  <c r="G326" i="10"/>
  <c r="G369" i="10"/>
  <c r="F204" i="10"/>
  <c r="G130" i="10"/>
  <c r="F78" i="10"/>
  <c r="G57" i="10"/>
  <c r="G338" i="10"/>
  <c r="F364" i="10"/>
  <c r="G280" i="10"/>
  <c r="F46" i="10"/>
  <c r="F280" i="10"/>
  <c r="G198" i="10"/>
  <c r="F44" i="10"/>
  <c r="F286" i="10"/>
  <c r="G202" i="10"/>
  <c r="F216" i="10"/>
  <c r="G36" i="10"/>
  <c r="G322" i="10"/>
  <c r="G274" i="10"/>
  <c r="F72" i="10"/>
  <c r="F92" i="10"/>
  <c r="F231" i="10"/>
  <c r="F369" i="10"/>
  <c r="G148" i="10"/>
  <c r="G275" i="10"/>
  <c r="F50" i="10"/>
  <c r="F226" i="10"/>
  <c r="G150" i="10"/>
  <c r="G34" i="10"/>
  <c r="F290" i="10"/>
  <c r="F278" i="10"/>
  <c r="G194" i="10"/>
  <c r="G56" i="10"/>
  <c r="F130" i="10"/>
  <c r="F108" i="10"/>
  <c r="G68" i="10"/>
  <c r="G329" i="10"/>
  <c r="G354" i="10"/>
  <c r="F366" i="10"/>
  <c r="G262" i="10"/>
  <c r="G207" i="10"/>
  <c r="F350" i="10"/>
  <c r="G266" i="10"/>
  <c r="G14" i="10"/>
  <c r="G271" i="10"/>
  <c r="F59" i="10"/>
  <c r="F123" i="10"/>
  <c r="F187" i="10"/>
  <c r="F251" i="10"/>
  <c r="F315" i="10"/>
  <c r="G35" i="10"/>
  <c r="G123" i="10"/>
  <c r="G227" i="10"/>
  <c r="F69" i="10"/>
  <c r="F173" i="10"/>
  <c r="F269" i="10"/>
  <c r="G13" i="10"/>
  <c r="G117" i="10"/>
  <c r="G221" i="10"/>
  <c r="F41" i="10"/>
  <c r="F169" i="10"/>
  <c r="F308" i="10"/>
  <c r="G87" i="10"/>
  <c r="G225" i="10"/>
  <c r="G343" i="10"/>
  <c r="F106" i="10"/>
  <c r="F100" i="10"/>
  <c r="F239" i="10"/>
  <c r="G17" i="10"/>
  <c r="G156" i="10"/>
  <c r="G282" i="10"/>
  <c r="F62" i="10"/>
  <c r="F102" i="10"/>
  <c r="F240" i="10"/>
  <c r="G18" i="10"/>
  <c r="G146" i="10"/>
  <c r="G283" i="10"/>
  <c r="F146" i="10"/>
  <c r="F113" i="10"/>
  <c r="F252" i="10"/>
  <c r="G20" i="10"/>
  <c r="G159" i="10"/>
  <c r="G293" i="10"/>
  <c r="F104" i="10"/>
  <c r="F274" i="10"/>
  <c r="G170" i="10"/>
  <c r="G142" i="10"/>
  <c r="G166" i="10"/>
  <c r="F320" i="10"/>
  <c r="G238" i="10"/>
  <c r="G120" i="10"/>
  <c r="F225" i="10"/>
  <c r="F182" i="10"/>
  <c r="G111" i="10"/>
  <c r="G361" i="10"/>
  <c r="F24" i="10"/>
  <c r="G26" i="10"/>
  <c r="G298" i="10"/>
  <c r="F33" i="10"/>
  <c r="G32" i="10"/>
  <c r="G286" i="10"/>
  <c r="G78" i="10"/>
  <c r="F170" i="10"/>
  <c r="G155" i="10"/>
  <c r="G219" i="10"/>
  <c r="F21" i="10"/>
  <c r="F85" i="10"/>
  <c r="F149" i="10"/>
  <c r="F213" i="10"/>
  <c r="F277" i="10"/>
  <c r="F341" i="10"/>
  <c r="G45" i="10"/>
  <c r="G109" i="10"/>
  <c r="G173" i="10"/>
  <c r="G237" i="10"/>
  <c r="F95" i="10"/>
  <c r="F180" i="10"/>
  <c r="F265" i="10"/>
  <c r="F351" i="10"/>
  <c r="G76" i="10"/>
  <c r="G161" i="10"/>
  <c r="G247" i="10"/>
  <c r="G319" i="10"/>
  <c r="F32" i="10"/>
  <c r="F118" i="10"/>
  <c r="F57" i="10"/>
  <c r="F143" i="10"/>
  <c r="F228" i="10"/>
  <c r="F313" i="10"/>
  <c r="G39" i="10"/>
  <c r="G124" i="10"/>
  <c r="G209" i="10"/>
  <c r="G291" i="10"/>
  <c r="G355" i="10"/>
  <c r="F210" i="10"/>
  <c r="F90" i="10"/>
  <c r="F176" i="10"/>
  <c r="F262" i="10"/>
  <c r="F346" i="10"/>
  <c r="G72" i="10"/>
  <c r="G158" i="10"/>
  <c r="G242" i="10"/>
  <c r="G316" i="10"/>
  <c r="F114" i="10"/>
  <c r="F49" i="10"/>
  <c r="F135" i="10"/>
  <c r="F220" i="10"/>
  <c r="F305" i="10"/>
  <c r="G31" i="10"/>
  <c r="G116" i="10"/>
  <c r="G201" i="10"/>
  <c r="G284" i="10"/>
  <c r="G349" i="10"/>
  <c r="F158" i="10"/>
  <c r="F202" i="10"/>
  <c r="G22" i="10"/>
  <c r="G192" i="10"/>
  <c r="G342" i="10"/>
  <c r="F193" i="10"/>
  <c r="G58" i="10"/>
  <c r="F174" i="10"/>
  <c r="F362" i="10"/>
  <c r="G174" i="10"/>
  <c r="G328" i="10"/>
  <c r="G206" i="10"/>
  <c r="G164" i="10"/>
  <c r="G122" i="10"/>
  <c r="F151" i="10"/>
  <c r="F343" i="10"/>
  <c r="G153" i="10"/>
  <c r="G313" i="10"/>
  <c r="G143" i="10"/>
  <c r="F66" i="10"/>
  <c r="F302" i="10"/>
  <c r="G112" i="10"/>
  <c r="G281" i="10"/>
  <c r="G304" i="10"/>
  <c r="F119" i="10"/>
  <c r="F328" i="10"/>
  <c r="G138" i="10"/>
  <c r="G302" i="10"/>
  <c r="F246" i="10"/>
  <c r="G352" i="10"/>
  <c r="G353" i="10"/>
  <c r="G272" i="10"/>
  <c r="G43" i="10"/>
  <c r="G107" i="10"/>
  <c r="G171" i="10"/>
  <c r="G235" i="10"/>
  <c r="F37" i="10"/>
  <c r="F101" i="10"/>
  <c r="F165" i="10"/>
  <c r="F229" i="10"/>
  <c r="F293" i="10"/>
  <c r="F357" i="10"/>
  <c r="G61" i="10"/>
  <c r="G125" i="10"/>
  <c r="G189" i="10"/>
  <c r="G253" i="10"/>
  <c r="F31" i="10"/>
  <c r="F116" i="10"/>
  <c r="F201" i="10"/>
  <c r="F287" i="10"/>
  <c r="G12" i="10"/>
  <c r="G97" i="10"/>
  <c r="G183" i="10"/>
  <c r="G268" i="10"/>
  <c r="G335" i="10"/>
  <c r="F54" i="10"/>
  <c r="F138" i="10"/>
  <c r="F79" i="10"/>
  <c r="F164" i="10"/>
  <c r="F249" i="10"/>
  <c r="F335" i="10"/>
  <c r="G60" i="10"/>
  <c r="G145" i="10"/>
  <c r="G231" i="10"/>
  <c r="G307" i="10"/>
  <c r="F18" i="10"/>
  <c r="F26" i="10"/>
  <c r="F112" i="10"/>
  <c r="F198" i="10"/>
  <c r="F282" i="10"/>
  <c r="F368" i="10"/>
  <c r="G94" i="10"/>
  <c r="G178" i="10"/>
  <c r="G264" i="10"/>
  <c r="G332" i="10"/>
  <c r="F178" i="10"/>
  <c r="F71" i="10"/>
  <c r="F156" i="10"/>
  <c r="F241" i="10"/>
  <c r="F327" i="10"/>
  <c r="G52" i="10"/>
  <c r="G137" i="10"/>
  <c r="G223" i="10"/>
  <c r="G301" i="10"/>
  <c r="G365" i="10"/>
  <c r="F222" i="10"/>
  <c r="F254" i="10"/>
  <c r="G64" i="10"/>
  <c r="G234" i="10"/>
  <c r="F34" i="10"/>
  <c r="G100" i="10"/>
  <c r="G290" i="10"/>
  <c r="F234" i="10"/>
  <c r="G46" i="10"/>
  <c r="G216" i="10"/>
  <c r="G360" i="10"/>
  <c r="G336" i="10"/>
  <c r="G321" i="10"/>
  <c r="G230" i="10"/>
  <c r="F206" i="10"/>
  <c r="G25" i="10"/>
  <c r="G196" i="10"/>
  <c r="G345" i="10"/>
  <c r="G305" i="10"/>
  <c r="F152" i="10"/>
  <c r="F344" i="10"/>
  <c r="G154" i="10"/>
  <c r="G314" i="10"/>
  <c r="F311" i="10"/>
  <c r="F184" i="10"/>
  <c r="F370" i="10"/>
  <c r="G182" i="10"/>
  <c r="G334" i="10"/>
  <c r="F310" i="10"/>
  <c r="F247" i="10"/>
  <c r="F248" i="10"/>
  <c r="G16" i="10"/>
  <c r="F355" i="10"/>
  <c r="G67" i="10"/>
  <c r="G131" i="10"/>
  <c r="G195" i="10"/>
  <c r="G259" i="10"/>
  <c r="F61" i="10"/>
  <c r="F125" i="10"/>
  <c r="F189" i="10"/>
  <c r="F253" i="10"/>
  <c r="F317" i="10"/>
  <c r="G21" i="10"/>
  <c r="G85" i="10"/>
  <c r="G149" i="10"/>
  <c r="G213" i="10"/>
  <c r="G277" i="10"/>
  <c r="F63" i="10"/>
  <c r="F148" i="10"/>
  <c r="F233" i="10"/>
  <c r="F319" i="10"/>
  <c r="G44" i="10"/>
  <c r="G129" i="10"/>
  <c r="G215" i="10"/>
  <c r="G295" i="10"/>
  <c r="G359" i="10"/>
  <c r="F86" i="10"/>
  <c r="F25" i="10"/>
  <c r="F111" i="10"/>
  <c r="F196" i="10"/>
  <c r="F281" i="10"/>
  <c r="F367" i="10"/>
  <c r="G92" i="10"/>
  <c r="G177" i="10"/>
  <c r="G263" i="10"/>
  <c r="G331" i="10"/>
  <c r="F94" i="10"/>
  <c r="F58" i="10"/>
  <c r="F144" i="10"/>
  <c r="F230" i="10"/>
  <c r="F314" i="10"/>
  <c r="G40" i="10"/>
  <c r="G126" i="10"/>
  <c r="G210" i="10"/>
  <c r="G292" i="10"/>
  <c r="G356" i="10"/>
  <c r="F17" i="10"/>
  <c r="F103" i="10"/>
  <c r="F188" i="10"/>
  <c r="F273" i="10"/>
  <c r="F359" i="10"/>
  <c r="G84" i="10"/>
  <c r="G169" i="10"/>
  <c r="G255" i="10"/>
  <c r="G325" i="10"/>
  <c r="F82" i="10"/>
  <c r="F97" i="10"/>
  <c r="F318" i="10"/>
  <c r="G128" i="10"/>
  <c r="G294" i="10"/>
  <c r="G248" i="10"/>
  <c r="F88" i="10"/>
  <c r="F56" i="10"/>
  <c r="F298" i="10"/>
  <c r="G110" i="10"/>
  <c r="G279" i="10"/>
  <c r="F330" i="10"/>
  <c r="F268" i="10"/>
  <c r="F270" i="10"/>
  <c r="F23" i="10"/>
  <c r="F279" i="10"/>
  <c r="G89" i="10"/>
  <c r="G260" i="10"/>
  <c r="G98" i="10"/>
  <c r="G250" i="10"/>
  <c r="F238" i="10"/>
  <c r="G48" i="10"/>
  <c r="G218" i="10"/>
  <c r="G362" i="10"/>
  <c r="G337" i="10"/>
  <c r="F264" i="10"/>
  <c r="G74" i="10"/>
  <c r="G246" i="10"/>
  <c r="F120" i="10"/>
  <c r="G184" i="10"/>
  <c r="G121" i="10"/>
  <c r="G80" i="10"/>
  <c r="AM13" i="12"/>
  <c r="AL13" i="12"/>
  <c r="AK13" i="12"/>
  <c r="AJ13" i="12"/>
  <c r="AI13" i="12"/>
  <c r="AH13" i="12"/>
  <c r="AG13" i="12"/>
  <c r="AF13" i="12"/>
  <c r="AE13" i="12"/>
  <c r="AD13" i="12"/>
  <c r="AC13" i="12"/>
  <c r="AB13" i="12"/>
  <c r="AA13" i="12"/>
  <c r="Z13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M31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M32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M33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M34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M35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M36" i="12"/>
  <c r="Y13" i="10"/>
  <c r="Z13" i="10"/>
  <c r="AA13" i="10"/>
  <c r="AB13" i="10"/>
  <c r="AC13" i="10"/>
  <c r="AD13" i="10"/>
  <c r="AE13" i="10"/>
  <c r="AF13" i="10"/>
  <c r="AG13" i="10"/>
  <c r="AH13" i="10"/>
  <c r="AI13" i="10"/>
  <c r="AJ13" i="10"/>
  <c r="AK13" i="10"/>
  <c r="AL13" i="10"/>
  <c r="AM13" i="10"/>
  <c r="Y31" i="10"/>
  <c r="Z31" i="10"/>
  <c r="AA31" i="10"/>
  <c r="AB31" i="10"/>
  <c r="AC31" i="10"/>
  <c r="AD31" i="10"/>
  <c r="AE31" i="10"/>
  <c r="AF31" i="10"/>
  <c r="AG31" i="10"/>
  <c r="AH31" i="10"/>
  <c r="AI31" i="10"/>
  <c r="AJ31" i="10"/>
  <c r="AK31" i="10"/>
  <c r="AL31" i="10"/>
  <c r="AM31" i="10"/>
  <c r="Y32" i="10"/>
  <c r="Z32" i="10"/>
  <c r="AA32" i="10"/>
  <c r="AB32" i="10"/>
  <c r="AC32" i="10"/>
  <c r="AD32" i="10"/>
  <c r="AE32" i="10"/>
  <c r="AF32" i="10"/>
  <c r="AG32" i="10"/>
  <c r="AH32" i="10"/>
  <c r="AI32" i="10"/>
  <c r="AJ32" i="10"/>
  <c r="AK32" i="10"/>
  <c r="AL32" i="10"/>
  <c r="AM32" i="10"/>
  <c r="Y33" i="10"/>
  <c r="Z33" i="10"/>
  <c r="AA33" i="10"/>
  <c r="AB33" i="10"/>
  <c r="AC33" i="10"/>
  <c r="AD33" i="10"/>
  <c r="AE33" i="10"/>
  <c r="AF33" i="10"/>
  <c r="AG33" i="10"/>
  <c r="AH33" i="10"/>
  <c r="AI33" i="10"/>
  <c r="AJ33" i="10"/>
  <c r="AK33" i="10"/>
  <c r="AL33" i="10"/>
  <c r="AM33" i="10"/>
  <c r="Y34" i="10"/>
  <c r="Z34" i="10"/>
  <c r="AA34" i="10"/>
  <c r="AB34" i="10"/>
  <c r="AC34" i="10"/>
  <c r="AD34" i="10"/>
  <c r="AE34" i="10"/>
  <c r="AF34" i="10"/>
  <c r="AG34" i="10"/>
  <c r="AH34" i="10"/>
  <c r="AI34" i="10"/>
  <c r="AJ34" i="10"/>
  <c r="AK34" i="10"/>
  <c r="AL34" i="10"/>
  <c r="AM34" i="10"/>
  <c r="Y35" i="10"/>
  <c r="Z35" i="10"/>
  <c r="AA35" i="10"/>
  <c r="AB35" i="10"/>
  <c r="AC35" i="10"/>
  <c r="AD35" i="10"/>
  <c r="AE35" i="10"/>
  <c r="AF35" i="10"/>
  <c r="AG35" i="10"/>
  <c r="AH35" i="10"/>
  <c r="AI35" i="10"/>
  <c r="AJ35" i="10"/>
  <c r="AK35" i="10"/>
  <c r="AL35" i="10"/>
  <c r="AM35" i="10"/>
  <c r="Y36" i="10"/>
  <c r="Z36" i="10"/>
  <c r="AA36" i="10"/>
  <c r="AB36" i="10"/>
  <c r="AC36" i="10"/>
  <c r="AD36" i="10"/>
  <c r="AE36" i="10"/>
  <c r="AF36" i="10"/>
  <c r="AG36" i="10"/>
  <c r="AH36" i="10"/>
  <c r="AI36" i="10"/>
  <c r="AJ36" i="10"/>
  <c r="AK36" i="10"/>
  <c r="AL36" i="10"/>
  <c r="AM36" i="10"/>
  <c r="F11" i="12" l="1"/>
  <c r="AO11" i="10" a="1"/>
  <c r="AO11" i="10" s="1"/>
  <c r="AQ11" i="10" s="1" a="1"/>
  <c r="AQ11" i="10" s="1"/>
  <c r="AN11" i="10" a="1"/>
  <c r="AN11" i="10" s="1"/>
  <c r="AP11" i="10" s="1" a="1"/>
  <c r="AP11" i="10" s="1"/>
  <c r="AM80" i="12"/>
  <c r="AL80" i="12"/>
  <c r="AK80" i="12"/>
  <c r="AJ80" i="12"/>
  <c r="AI80" i="12"/>
  <c r="AH80" i="12"/>
  <c r="AG80" i="12"/>
  <c r="AF80" i="12"/>
  <c r="AE80" i="12"/>
  <c r="AD80" i="12"/>
  <c r="AC80" i="12"/>
  <c r="AB80" i="12"/>
  <c r="AA80" i="12"/>
  <c r="Z80" i="12"/>
  <c r="Y80" i="12"/>
  <c r="X80" i="12"/>
  <c r="W80" i="12"/>
  <c r="V80" i="12"/>
  <c r="U80" i="12"/>
  <c r="T80" i="12"/>
  <c r="S80" i="12"/>
  <c r="R80" i="12"/>
  <c r="Q80" i="12"/>
  <c r="P80" i="12"/>
  <c r="O80" i="12"/>
  <c r="N80" i="12"/>
  <c r="L77" i="12"/>
  <c r="M77" i="12" s="1"/>
  <c r="L76" i="12"/>
  <c r="M76" i="12" s="1"/>
  <c r="L75" i="12"/>
  <c r="M75" i="12" s="1"/>
  <c r="L74" i="12"/>
  <c r="M74" i="12" s="1"/>
  <c r="L73" i="12"/>
  <c r="M73" i="12" s="1"/>
  <c r="L72" i="12"/>
  <c r="M72" i="12" s="1"/>
  <c r="L71" i="12"/>
  <c r="M71" i="12" s="1"/>
  <c r="L70" i="12"/>
  <c r="M70" i="12" s="1"/>
  <c r="L69" i="12"/>
  <c r="M69" i="12" s="1"/>
  <c r="L68" i="12"/>
  <c r="M68" i="12" s="1"/>
  <c r="L67" i="12"/>
  <c r="M67" i="12" s="1"/>
  <c r="L66" i="12"/>
  <c r="M66" i="12" s="1"/>
  <c r="L65" i="12"/>
  <c r="M65" i="12" s="1"/>
  <c r="L64" i="12"/>
  <c r="M64" i="12" s="1"/>
  <c r="L63" i="12"/>
  <c r="M63" i="12" s="1"/>
  <c r="L62" i="12"/>
  <c r="M62" i="12" s="1"/>
  <c r="L61" i="12"/>
  <c r="M61" i="12" s="1"/>
  <c r="L60" i="12"/>
  <c r="M60" i="12" s="1"/>
  <c r="L59" i="12"/>
  <c r="M59" i="12" s="1"/>
  <c r="L58" i="12"/>
  <c r="M58" i="12" s="1"/>
  <c r="L57" i="12"/>
  <c r="M57" i="12" s="1"/>
  <c r="L56" i="12"/>
  <c r="M56" i="12" s="1"/>
  <c r="L55" i="12"/>
  <c r="M55" i="12" s="1"/>
  <c r="L54" i="12"/>
  <c r="M54" i="12" s="1"/>
  <c r="L53" i="12"/>
  <c r="M53" i="12" s="1"/>
  <c r="L52" i="12"/>
  <c r="M52" i="12" s="1"/>
  <c r="AM51" i="12"/>
  <c r="AL51" i="12"/>
  <c r="AK51" i="12"/>
  <c r="AJ51" i="12"/>
  <c r="AI51" i="12"/>
  <c r="AH51" i="12"/>
  <c r="AG51" i="12"/>
  <c r="AF51" i="12"/>
  <c r="AE51" i="12"/>
  <c r="AD51" i="12"/>
  <c r="AC51" i="12"/>
  <c r="AB51" i="12"/>
  <c r="AA51" i="12"/>
  <c r="Z51" i="12"/>
  <c r="Y51" i="12"/>
  <c r="X51" i="12"/>
  <c r="W51" i="12"/>
  <c r="V51" i="12"/>
  <c r="U51" i="12"/>
  <c r="T51" i="12"/>
  <c r="S51" i="12"/>
  <c r="R51" i="12"/>
  <c r="Q51" i="12"/>
  <c r="P51" i="12"/>
  <c r="O51" i="12"/>
  <c r="N51" i="12"/>
  <c r="M50" i="12"/>
  <c r="M49" i="12"/>
  <c r="M48" i="12"/>
  <c r="M47" i="12"/>
  <c r="M46" i="12"/>
  <c r="M45" i="12"/>
  <c r="AM44" i="12"/>
  <c r="AL44" i="12"/>
  <c r="AK44" i="12"/>
  <c r="AJ44" i="12"/>
  <c r="AI44" i="12"/>
  <c r="AH44" i="12"/>
  <c r="AG44" i="12"/>
  <c r="AF44" i="12"/>
  <c r="AE44" i="12"/>
  <c r="AD44" i="12"/>
  <c r="AC44" i="12"/>
  <c r="AB44" i="12"/>
  <c r="AA44" i="12"/>
  <c r="Z44" i="12"/>
  <c r="M44" i="12"/>
  <c r="AM43" i="12"/>
  <c r="AL43" i="12"/>
  <c r="AK43" i="12"/>
  <c r="AJ43" i="12"/>
  <c r="AI43" i="12"/>
  <c r="AH43" i="12"/>
  <c r="AG43" i="12"/>
  <c r="AF43" i="12"/>
  <c r="AE43" i="12"/>
  <c r="AD43" i="12"/>
  <c r="AC43" i="12"/>
  <c r="AB43" i="12"/>
  <c r="AA43" i="12"/>
  <c r="Z43" i="12"/>
  <c r="M43" i="12"/>
  <c r="AM42" i="12"/>
  <c r="AL42" i="12"/>
  <c r="AK42" i="12"/>
  <c r="AJ42" i="12"/>
  <c r="AI42" i="12"/>
  <c r="AH42" i="12"/>
  <c r="AG42" i="12"/>
  <c r="AF42" i="12"/>
  <c r="AE42" i="12"/>
  <c r="AD42" i="12"/>
  <c r="AC42" i="12"/>
  <c r="AB42" i="12"/>
  <c r="AA42" i="12"/>
  <c r="Z42" i="12"/>
  <c r="M42" i="12"/>
  <c r="AM41" i="12"/>
  <c r="AL41" i="12"/>
  <c r="AK41" i="12"/>
  <c r="AJ41" i="12"/>
  <c r="AI41" i="12"/>
  <c r="AH41" i="12"/>
  <c r="AG41" i="12"/>
  <c r="AF41" i="12"/>
  <c r="AE41" i="12"/>
  <c r="AD41" i="12"/>
  <c r="AC41" i="12"/>
  <c r="AB41" i="12"/>
  <c r="AA41" i="12"/>
  <c r="Z41" i="12"/>
  <c r="M41" i="12"/>
  <c r="AM39" i="12"/>
  <c r="AL39" i="12"/>
  <c r="AK39" i="12"/>
  <c r="AJ39" i="12"/>
  <c r="AI39" i="12"/>
  <c r="AH39" i="12"/>
  <c r="AG39" i="12"/>
  <c r="AF39" i="12"/>
  <c r="AE39" i="12"/>
  <c r="AD39" i="12"/>
  <c r="AC39" i="12"/>
  <c r="AB39" i="12"/>
  <c r="AA39" i="12"/>
  <c r="Z39" i="12"/>
  <c r="AM37" i="12"/>
  <c r="AL37" i="12"/>
  <c r="AK37" i="12"/>
  <c r="AJ37" i="12"/>
  <c r="AI37" i="12"/>
  <c r="AH37" i="12"/>
  <c r="AG37" i="12"/>
  <c r="AF37" i="12"/>
  <c r="AE37" i="12"/>
  <c r="AD37" i="12"/>
  <c r="AC37" i="12"/>
  <c r="AB37" i="12"/>
  <c r="AA37" i="12"/>
  <c r="Z37" i="12"/>
  <c r="L37" i="12"/>
  <c r="M37" i="12" s="1"/>
  <c r="AM30" i="12"/>
  <c r="AL30" i="12"/>
  <c r="AK30" i="12"/>
  <c r="AJ30" i="12"/>
  <c r="AI30" i="12"/>
  <c r="AH30" i="12"/>
  <c r="AG30" i="12"/>
  <c r="AF30" i="12"/>
  <c r="AE30" i="12"/>
  <c r="AD30" i="12"/>
  <c r="AC30" i="12"/>
  <c r="AB30" i="12"/>
  <c r="AA30" i="12"/>
  <c r="Z30" i="12"/>
  <c r="AM29" i="12"/>
  <c r="AL29" i="12"/>
  <c r="AK29" i="12"/>
  <c r="AJ29" i="12"/>
  <c r="AI29" i="12"/>
  <c r="AH29" i="12"/>
  <c r="AG29" i="12"/>
  <c r="AF29" i="12"/>
  <c r="AE29" i="12"/>
  <c r="AD29" i="12"/>
  <c r="AC29" i="12"/>
  <c r="AB29" i="12"/>
  <c r="AA29" i="12"/>
  <c r="Z29" i="12"/>
  <c r="AM28" i="12"/>
  <c r="AL28" i="12"/>
  <c r="AK28" i="12"/>
  <c r="AJ28" i="12"/>
  <c r="AI28" i="12"/>
  <c r="AH28" i="12"/>
  <c r="AG28" i="12"/>
  <c r="AF28" i="12"/>
  <c r="AE28" i="12"/>
  <c r="AD28" i="12"/>
  <c r="AC28" i="12"/>
  <c r="AB28" i="12"/>
  <c r="AA28" i="12"/>
  <c r="Z28" i="12"/>
  <c r="AM27" i="12"/>
  <c r="AL27" i="12"/>
  <c r="AK27" i="12"/>
  <c r="AJ27" i="12"/>
  <c r="AI27" i="12"/>
  <c r="AH27" i="12"/>
  <c r="AG27" i="12"/>
  <c r="AF27" i="12"/>
  <c r="AE27" i="12"/>
  <c r="AD27" i="12"/>
  <c r="AC27" i="12"/>
  <c r="AB27" i="12"/>
  <c r="AA27" i="12"/>
  <c r="Z27" i="12"/>
  <c r="L27" i="12"/>
  <c r="M27" i="12" s="1"/>
  <c r="M28" i="12" s="1"/>
  <c r="M29" i="12" s="1"/>
  <c r="M30" i="12" s="1"/>
  <c r="M31" i="12" s="1"/>
  <c r="M32" i="12" s="1"/>
  <c r="M33" i="12" s="1"/>
  <c r="M34" i="12" s="1"/>
  <c r="M35" i="12" s="1"/>
  <c r="M36" i="12" s="1"/>
  <c r="AM25" i="12"/>
  <c r="AL25" i="12"/>
  <c r="AK25" i="12"/>
  <c r="AJ25" i="12"/>
  <c r="AI25" i="12"/>
  <c r="AH25" i="12"/>
  <c r="AG25" i="12"/>
  <c r="AF25" i="12"/>
  <c r="AE25" i="12"/>
  <c r="AD25" i="12"/>
  <c r="AC25" i="12"/>
  <c r="AB25" i="12"/>
  <c r="AA25" i="12"/>
  <c r="Z25" i="12"/>
  <c r="AM24" i="12"/>
  <c r="AL24" i="12"/>
  <c r="AK24" i="12"/>
  <c r="AJ24" i="12"/>
  <c r="AI24" i="12"/>
  <c r="AH24" i="12"/>
  <c r="AG24" i="12"/>
  <c r="AF24" i="12"/>
  <c r="AE24" i="12"/>
  <c r="AD24" i="12"/>
  <c r="AC24" i="12"/>
  <c r="AB24" i="12"/>
  <c r="AA24" i="12"/>
  <c r="Z24" i="12"/>
  <c r="AM23" i="12"/>
  <c r="AL23" i="12"/>
  <c r="AK23" i="12"/>
  <c r="AJ23" i="12"/>
  <c r="AI23" i="12"/>
  <c r="AH23" i="12"/>
  <c r="AG23" i="12"/>
  <c r="AF23" i="12"/>
  <c r="AE23" i="12"/>
  <c r="AD23" i="12"/>
  <c r="AC23" i="12"/>
  <c r="AB23" i="12"/>
  <c r="AA23" i="12"/>
  <c r="Z23" i="12"/>
  <c r="AM22" i="12"/>
  <c r="AL22" i="12"/>
  <c r="AK22" i="12"/>
  <c r="AJ22" i="12"/>
  <c r="AI22" i="12"/>
  <c r="AH22" i="12"/>
  <c r="AG22" i="12"/>
  <c r="AF22" i="12"/>
  <c r="AE22" i="12"/>
  <c r="AD22" i="12"/>
  <c r="AC22" i="12"/>
  <c r="AB22" i="12"/>
  <c r="AA22" i="12"/>
  <c r="Z22" i="12"/>
  <c r="AM21" i="12"/>
  <c r="AL21" i="12"/>
  <c r="AK21" i="12"/>
  <c r="AJ21" i="12"/>
  <c r="AI21" i="12"/>
  <c r="AH21" i="12"/>
  <c r="AG21" i="12"/>
  <c r="AF21" i="12"/>
  <c r="AE21" i="12"/>
  <c r="AD21" i="12"/>
  <c r="AC21" i="12"/>
  <c r="AB21" i="12"/>
  <c r="AA21" i="12"/>
  <c r="Z21" i="12"/>
  <c r="AM20" i="12"/>
  <c r="AL20" i="12"/>
  <c r="AK20" i="12"/>
  <c r="AJ20" i="12"/>
  <c r="AI20" i="12"/>
  <c r="AH20" i="12"/>
  <c r="AG20" i="12"/>
  <c r="AF20" i="12"/>
  <c r="AE20" i="12"/>
  <c r="AD20" i="12"/>
  <c r="AC20" i="12"/>
  <c r="AB20" i="12"/>
  <c r="AA20" i="12"/>
  <c r="Z20" i="12"/>
  <c r="L20" i="12"/>
  <c r="M20" i="12" s="1"/>
  <c r="M21" i="12" s="1"/>
  <c r="M22" i="12" s="1"/>
  <c r="AM19" i="12"/>
  <c r="AL19" i="12"/>
  <c r="AK19" i="12"/>
  <c r="AJ19" i="12"/>
  <c r="AI19" i="12"/>
  <c r="AH19" i="12"/>
  <c r="AG19" i="12"/>
  <c r="AF19" i="12"/>
  <c r="AE19" i="12"/>
  <c r="AD19" i="12"/>
  <c r="AC19" i="12"/>
  <c r="AB19" i="12"/>
  <c r="AA19" i="12"/>
  <c r="Z19" i="12"/>
  <c r="AM18" i="12"/>
  <c r="AL18" i="12"/>
  <c r="AK18" i="12"/>
  <c r="AJ18" i="12"/>
  <c r="AI18" i="12"/>
  <c r="AH18" i="12"/>
  <c r="AG18" i="12"/>
  <c r="AF18" i="12"/>
  <c r="AE18" i="12"/>
  <c r="AD18" i="12"/>
  <c r="AC18" i="12"/>
  <c r="AB18" i="12"/>
  <c r="AA18" i="12"/>
  <c r="Z18" i="12"/>
  <c r="M18" i="12"/>
  <c r="AM17" i="12"/>
  <c r="AL17" i="12"/>
  <c r="AK17" i="12"/>
  <c r="AJ17" i="12"/>
  <c r="AI17" i="12"/>
  <c r="AH17" i="12"/>
  <c r="AG17" i="12"/>
  <c r="AF17" i="12"/>
  <c r="AE17" i="12"/>
  <c r="AD17" i="12"/>
  <c r="AC17" i="12"/>
  <c r="AB17" i="12"/>
  <c r="AA17" i="12"/>
  <c r="Z17" i="12"/>
  <c r="M17" i="12"/>
  <c r="AM16" i="12"/>
  <c r="AM70" i="12" s="1"/>
  <c r="AL16" i="12"/>
  <c r="AL58" i="12" s="1"/>
  <c r="AK16" i="12"/>
  <c r="AK64" i="12" s="1"/>
  <c r="AJ16" i="12"/>
  <c r="AJ64" i="12" s="1"/>
  <c r="AI16" i="12"/>
  <c r="AI63" i="12" s="1"/>
  <c r="AH16" i="12"/>
  <c r="AH75" i="12" s="1"/>
  <c r="AG16" i="12"/>
  <c r="AG63" i="12" s="1"/>
  <c r="AF16" i="12"/>
  <c r="AF60" i="12" s="1"/>
  <c r="AE16" i="12"/>
  <c r="AE61" i="12" s="1"/>
  <c r="AD16" i="12"/>
  <c r="AD58" i="12" s="1"/>
  <c r="AC16" i="12"/>
  <c r="AC68" i="12" s="1"/>
  <c r="AB16" i="12"/>
  <c r="AB64" i="12" s="1"/>
  <c r="AA16" i="12"/>
  <c r="AA65" i="12" s="1"/>
  <c r="Z16" i="12"/>
  <c r="Z62" i="12" s="1"/>
  <c r="Y16" i="12"/>
  <c r="X16" i="12"/>
  <c r="W16" i="12"/>
  <c r="V16" i="12"/>
  <c r="U16" i="12"/>
  <c r="T16" i="12"/>
  <c r="S16" i="12"/>
  <c r="R16" i="12"/>
  <c r="Q16" i="12"/>
  <c r="P16" i="12"/>
  <c r="O16" i="12"/>
  <c r="N16" i="12"/>
  <c r="K15" i="12"/>
  <c r="AM12" i="12"/>
  <c r="AL12" i="12"/>
  <c r="AK12" i="12"/>
  <c r="AJ12" i="12"/>
  <c r="AI12" i="12"/>
  <c r="AH12" i="12"/>
  <c r="AG12" i="12"/>
  <c r="AF12" i="12"/>
  <c r="AE12" i="12"/>
  <c r="AD12" i="12"/>
  <c r="AC12" i="12"/>
  <c r="AB12" i="12"/>
  <c r="AA12" i="12"/>
  <c r="Z12" i="12"/>
  <c r="AM11" i="12"/>
  <c r="AL11" i="12"/>
  <c r="AK11" i="12"/>
  <c r="AJ11" i="12"/>
  <c r="AI11" i="12"/>
  <c r="AH11" i="12"/>
  <c r="AG11" i="12"/>
  <c r="AF11" i="12"/>
  <c r="AE11" i="12"/>
  <c r="AD11" i="12"/>
  <c r="AC11" i="12"/>
  <c r="AB11" i="12"/>
  <c r="AA11" i="12"/>
  <c r="Z11" i="12"/>
  <c r="J9" i="12"/>
  <c r="H5" i="12" s="1" a="1"/>
  <c r="H5" i="12" s="1"/>
  <c r="A307" i="11"/>
  <c r="E170" i="11"/>
  <c r="E169" i="11"/>
  <c r="E168" i="11"/>
  <c r="E167" i="11"/>
  <c r="E166" i="11"/>
  <c r="E165" i="11"/>
  <c r="E164" i="11"/>
  <c r="E163" i="11"/>
  <c r="E162" i="11"/>
  <c r="E161" i="11"/>
  <c r="E160" i="11"/>
  <c r="E159" i="11"/>
  <c r="E158" i="11"/>
  <c r="E157" i="11"/>
  <c r="E156" i="11"/>
  <c r="E155" i="11"/>
  <c r="E154" i="11"/>
  <c r="E153" i="11"/>
  <c r="E152" i="11"/>
  <c r="E151" i="11"/>
  <c r="E150" i="11"/>
  <c r="E149" i="11"/>
  <c r="E148" i="11"/>
  <c r="E147" i="11"/>
  <c r="E146" i="11"/>
  <c r="E145" i="11"/>
  <c r="E144" i="11"/>
  <c r="E143" i="11"/>
  <c r="E142" i="11"/>
  <c r="E141" i="11"/>
  <c r="E140" i="11"/>
  <c r="E139" i="11"/>
  <c r="E138" i="11"/>
  <c r="E137" i="11"/>
  <c r="E136" i="11"/>
  <c r="E135" i="11"/>
  <c r="E134" i="11"/>
  <c r="E133" i="11"/>
  <c r="E132" i="11"/>
  <c r="E131" i="11"/>
  <c r="E130" i="11"/>
  <c r="E129" i="11"/>
  <c r="E128" i="11"/>
  <c r="E127" i="11"/>
  <c r="E126" i="11"/>
  <c r="E125" i="11"/>
  <c r="E124" i="11"/>
  <c r="E123" i="11"/>
  <c r="E122" i="11"/>
  <c r="E121" i="11"/>
  <c r="E120" i="11"/>
  <c r="E119" i="11"/>
  <c r="E118" i="11"/>
  <c r="E117" i="11"/>
  <c r="E116" i="11"/>
  <c r="E115" i="11"/>
  <c r="E114" i="11"/>
  <c r="E113" i="11"/>
  <c r="E112" i="11"/>
  <c r="E111" i="11"/>
  <c r="E110" i="11"/>
  <c r="E109" i="11"/>
  <c r="E108" i="11"/>
  <c r="E107" i="11"/>
  <c r="E106" i="11"/>
  <c r="E105" i="11"/>
  <c r="E104" i="11"/>
  <c r="E103" i="11"/>
  <c r="E102" i="11"/>
  <c r="E101" i="11"/>
  <c r="E100" i="11"/>
  <c r="E99" i="11"/>
  <c r="E98" i="11"/>
  <c r="E97" i="11"/>
  <c r="E96" i="11"/>
  <c r="E95" i="11"/>
  <c r="E94" i="11"/>
  <c r="E93" i="11"/>
  <c r="E92" i="11"/>
  <c r="E91" i="11"/>
  <c r="E90" i="11"/>
  <c r="E89" i="11"/>
  <c r="E88" i="11"/>
  <c r="E87" i="11"/>
  <c r="E86" i="11"/>
  <c r="E85" i="11"/>
  <c r="E84" i="11"/>
  <c r="E83" i="11"/>
  <c r="E82" i="11"/>
  <c r="E81" i="11"/>
  <c r="E80" i="11"/>
  <c r="E79" i="11"/>
  <c r="E78" i="11"/>
  <c r="E77" i="11"/>
  <c r="E76" i="11"/>
  <c r="E75" i="11"/>
  <c r="E74" i="11"/>
  <c r="E73" i="11"/>
  <c r="E72" i="11"/>
  <c r="E71" i="11"/>
  <c r="E70" i="11"/>
  <c r="E69" i="11"/>
  <c r="E68" i="11"/>
  <c r="E67" i="11"/>
  <c r="E66" i="11"/>
  <c r="E65" i="11"/>
  <c r="E64" i="11"/>
  <c r="E63" i="11"/>
  <c r="E62" i="11"/>
  <c r="E61" i="11"/>
  <c r="E60" i="11"/>
  <c r="E59" i="11"/>
  <c r="E58" i="11"/>
  <c r="E57" i="11"/>
  <c r="E56" i="11"/>
  <c r="E55" i="11"/>
  <c r="E54" i="11"/>
  <c r="E53" i="11"/>
  <c r="E52" i="11"/>
  <c r="E51" i="11"/>
  <c r="E50" i="11"/>
  <c r="E49" i="11"/>
  <c r="E48" i="11"/>
  <c r="E47" i="11"/>
  <c r="E46" i="11"/>
  <c r="E45" i="11"/>
  <c r="E44" i="11"/>
  <c r="E43" i="11"/>
  <c r="E42" i="11"/>
  <c r="E41" i="11"/>
  <c r="E40" i="11"/>
  <c r="E39" i="11"/>
  <c r="E38" i="11"/>
  <c r="E37" i="11"/>
  <c r="E36" i="11"/>
  <c r="E35" i="11"/>
  <c r="E34" i="11"/>
  <c r="E33" i="11"/>
  <c r="E32" i="11"/>
  <c r="E31" i="11"/>
  <c r="E30" i="11"/>
  <c r="E29" i="11"/>
  <c r="E28" i="11"/>
  <c r="E27" i="11"/>
  <c r="E26" i="11"/>
  <c r="E25" i="11"/>
  <c r="E24" i="11"/>
  <c r="E23" i="11"/>
  <c r="E22" i="11"/>
  <c r="E21" i="11"/>
  <c r="E20" i="11"/>
  <c r="E19" i="11"/>
  <c r="E18" i="11"/>
  <c r="E17" i="11"/>
  <c r="E16" i="11"/>
  <c r="E15" i="11"/>
  <c r="E14" i="11"/>
  <c r="E13" i="11"/>
  <c r="E12" i="11"/>
  <c r="E11" i="11"/>
  <c r="E10" i="11"/>
  <c r="E9" i="11"/>
  <c r="E8" i="11"/>
  <c r="E7" i="11"/>
  <c r="E6" i="11"/>
  <c r="Y11" i="10"/>
  <c r="Y39" i="10"/>
  <c r="Y41" i="10"/>
  <c r="Y42" i="10"/>
  <c r="Y43" i="10"/>
  <c r="Y44" i="10"/>
  <c r="Y45" i="10"/>
  <c r="Y46" i="10"/>
  <c r="Y47" i="10"/>
  <c r="Y48" i="10"/>
  <c r="Y49" i="10"/>
  <c r="Y50" i="10"/>
  <c r="AM80" i="10"/>
  <c r="AL80" i="10"/>
  <c r="AK80" i="10"/>
  <c r="AJ80" i="10"/>
  <c r="AI80" i="10"/>
  <c r="AH80" i="10"/>
  <c r="AG80" i="10"/>
  <c r="AF80" i="10"/>
  <c r="AE80" i="10"/>
  <c r="AD80" i="10"/>
  <c r="AC80" i="10"/>
  <c r="AB80" i="10"/>
  <c r="AA80" i="10"/>
  <c r="Z80" i="10"/>
  <c r="Y80" i="10"/>
  <c r="X80" i="10"/>
  <c r="W80" i="10"/>
  <c r="V80" i="10"/>
  <c r="U80" i="10"/>
  <c r="T80" i="10"/>
  <c r="S80" i="10"/>
  <c r="R80" i="10"/>
  <c r="Q80" i="10"/>
  <c r="P80" i="10"/>
  <c r="O80" i="10"/>
  <c r="N80" i="10"/>
  <c r="M45" i="10"/>
  <c r="M46" i="10"/>
  <c r="M47" i="10"/>
  <c r="M48" i="10"/>
  <c r="M49" i="10"/>
  <c r="M50" i="10"/>
  <c r="L58" i="10"/>
  <c r="M58" i="10" s="1"/>
  <c r="L59" i="10"/>
  <c r="M59" i="10" s="1"/>
  <c r="L60" i="10"/>
  <c r="M60" i="10" s="1"/>
  <c r="L61" i="10"/>
  <c r="M61" i="10" s="1"/>
  <c r="L62" i="10"/>
  <c r="M62" i="10" s="1"/>
  <c r="L63" i="10"/>
  <c r="M63" i="10" s="1"/>
  <c r="L64" i="10"/>
  <c r="M64" i="10" s="1"/>
  <c r="L65" i="10"/>
  <c r="M65" i="10" s="1"/>
  <c r="L66" i="10"/>
  <c r="M66" i="10" s="1"/>
  <c r="L67" i="10"/>
  <c r="M67" i="10" s="1"/>
  <c r="L68" i="10"/>
  <c r="M68" i="10" s="1"/>
  <c r="L69" i="10"/>
  <c r="M69" i="10" s="1"/>
  <c r="L70" i="10"/>
  <c r="M70" i="10" s="1"/>
  <c r="L71" i="10"/>
  <c r="M71" i="10" s="1"/>
  <c r="L72" i="10"/>
  <c r="M72" i="10" s="1"/>
  <c r="L73" i="10"/>
  <c r="M73" i="10" s="1"/>
  <c r="L74" i="10"/>
  <c r="M74" i="10" s="1"/>
  <c r="L75" i="10"/>
  <c r="M75" i="10" s="1"/>
  <c r="L76" i="10"/>
  <c r="M76" i="10" s="1"/>
  <c r="L77" i="10"/>
  <c r="M77" i="10" s="1"/>
  <c r="D2" i="11" a="1"/>
  <c r="D3" i="11" a="1"/>
  <c r="N81" i="12" l="1" a="1"/>
  <c r="N81" i="12" s="1"/>
  <c r="H4" i="12" a="1"/>
  <c r="H4" i="12" s="1"/>
  <c r="L28" i="12"/>
  <c r="L29" i="12" s="1"/>
  <c r="L30" i="12" s="1"/>
  <c r="L31" i="12" s="1"/>
  <c r="L32" i="12" s="1"/>
  <c r="L33" i="12" s="1"/>
  <c r="L34" i="12" s="1"/>
  <c r="L35" i="12" s="1"/>
  <c r="L36" i="12" s="1"/>
  <c r="R64" i="12"/>
  <c r="Y72" i="12"/>
  <c r="S65" i="12"/>
  <c r="Q74" i="12"/>
  <c r="T58" i="12"/>
  <c r="U76" i="12"/>
  <c r="V77" i="12"/>
  <c r="O53" i="12"/>
  <c r="W61" i="12"/>
  <c r="P54" i="12"/>
  <c r="S111" i="12" a="1"/>
  <c r="S111" i="12" s="1"/>
  <c r="S109" i="12" a="1"/>
  <c r="S109" i="12" s="1"/>
  <c r="S100" i="12" a="1"/>
  <c r="S100" i="12" s="1"/>
  <c r="S98" i="12" a="1"/>
  <c r="S98" i="12" s="1"/>
  <c r="S81" i="12" a="1"/>
  <c r="S81" i="12" s="1"/>
  <c r="S83" i="12" a="1"/>
  <c r="S83" i="12" s="1"/>
  <c r="S85" i="12" a="1"/>
  <c r="S85" i="12" s="1"/>
  <c r="S87" i="12" a="1"/>
  <c r="S87" i="12" s="1"/>
  <c r="S89" i="12" a="1"/>
  <c r="S89" i="12" s="1"/>
  <c r="S92" i="12" a="1"/>
  <c r="S92" i="12" s="1"/>
  <c r="S112" i="12" a="1"/>
  <c r="S112" i="12" s="1"/>
  <c r="S110" i="12" a="1"/>
  <c r="S110" i="12" s="1"/>
  <c r="S108" i="12" a="1"/>
  <c r="S108" i="12" s="1"/>
  <c r="S106" i="12" a="1"/>
  <c r="S106" i="12" s="1"/>
  <c r="S104" i="12" a="1"/>
  <c r="S104" i="12" s="1"/>
  <c r="S101" i="12" a="1"/>
  <c r="S101" i="12" s="1"/>
  <c r="S99" i="12" a="1"/>
  <c r="S99" i="12" s="1"/>
  <c r="S97" i="12" a="1"/>
  <c r="S97" i="12" s="1"/>
  <c r="S95" i="12" a="1"/>
  <c r="S95" i="12" s="1"/>
  <c r="S93" i="12" a="1"/>
  <c r="S93" i="12" s="1"/>
  <c r="S107" i="12" a="1"/>
  <c r="S107" i="12" s="1"/>
  <c r="S105" i="12" a="1"/>
  <c r="S105" i="12" s="1"/>
  <c r="S94" i="12" a="1"/>
  <c r="S94" i="12" s="1"/>
  <c r="S103" i="12" a="1"/>
  <c r="S103" i="12" s="1"/>
  <c r="S82" i="12" a="1"/>
  <c r="S82" i="12" s="1"/>
  <c r="S84" i="12" a="1"/>
  <c r="S84" i="12" s="1"/>
  <c r="S86" i="12" a="1"/>
  <c r="S86" i="12" s="1"/>
  <c r="S88" i="12" a="1"/>
  <c r="S88" i="12" s="1"/>
  <c r="S90" i="12" a="1"/>
  <c r="S90" i="12" s="1"/>
  <c r="S96" i="12" a="1"/>
  <c r="S96" i="12" s="1"/>
  <c r="AB58" i="12"/>
  <c r="AK69" i="12"/>
  <c r="Q111" i="12" a="1"/>
  <c r="Q111" i="12" s="1"/>
  <c r="Q109" i="12" a="1"/>
  <c r="Q109" i="12" s="1"/>
  <c r="Q107" i="12" a="1"/>
  <c r="Q107" i="12" s="1"/>
  <c r="Q105" i="12" a="1"/>
  <c r="Q105" i="12" s="1"/>
  <c r="Q103" i="12" a="1"/>
  <c r="Q103" i="12" s="1"/>
  <c r="Q100" i="12" a="1"/>
  <c r="Q100" i="12" s="1"/>
  <c r="Q98" i="12" a="1"/>
  <c r="Q98" i="12" s="1"/>
  <c r="Q96" i="12" a="1"/>
  <c r="Q96" i="12" s="1"/>
  <c r="Q94" i="12" a="1"/>
  <c r="Q94" i="12" s="1"/>
  <c r="Q92" i="12" a="1"/>
  <c r="Q92" i="12" s="1"/>
  <c r="Q89" i="12" a="1"/>
  <c r="Q89" i="12" s="1"/>
  <c r="Q82" i="12" a="1"/>
  <c r="Q82" i="12" s="1"/>
  <c r="Q84" i="12" a="1"/>
  <c r="Q84" i="12" s="1"/>
  <c r="Q86" i="12" a="1"/>
  <c r="Q86" i="12" s="1"/>
  <c r="Q88" i="12" a="1"/>
  <c r="Q88" i="12" s="1"/>
  <c r="Q90" i="12" a="1"/>
  <c r="Q90" i="12" s="1"/>
  <c r="Q83" i="12" a="1"/>
  <c r="Q83" i="12" s="1"/>
  <c r="Q112" i="12" a="1"/>
  <c r="Q112" i="12" s="1"/>
  <c r="Q110" i="12" a="1"/>
  <c r="Q110" i="12" s="1"/>
  <c r="Q108" i="12" a="1"/>
  <c r="Q108" i="12" s="1"/>
  <c r="Q106" i="12" a="1"/>
  <c r="Q106" i="12" s="1"/>
  <c r="Q104" i="12" a="1"/>
  <c r="Q104" i="12" s="1"/>
  <c r="Q101" i="12" a="1"/>
  <c r="Q101" i="12" s="1"/>
  <c r="Q99" i="12" a="1"/>
  <c r="Q99" i="12" s="1"/>
  <c r="Q97" i="12" a="1"/>
  <c r="Q97" i="12" s="1"/>
  <c r="Q95" i="12" a="1"/>
  <c r="Q95" i="12" s="1"/>
  <c r="Q93" i="12" a="1"/>
  <c r="Q93" i="12" s="1"/>
  <c r="Q81" i="12" a="1"/>
  <c r="Q81" i="12" s="1"/>
  <c r="Q85" i="12" a="1"/>
  <c r="Q85" i="12" s="1"/>
  <c r="Q87" i="12" a="1"/>
  <c r="Q87" i="12" s="1"/>
  <c r="Y111" i="12" a="1"/>
  <c r="Y111" i="12" s="1"/>
  <c r="Y109" i="12" a="1"/>
  <c r="Y109" i="12" s="1"/>
  <c r="Y107" i="12" a="1"/>
  <c r="Y107" i="12" s="1"/>
  <c r="Y105" i="12" a="1"/>
  <c r="Y105" i="12" s="1"/>
  <c r="Y103" i="12" a="1"/>
  <c r="Y103" i="12" s="1"/>
  <c r="Y100" i="12" a="1"/>
  <c r="Y100" i="12" s="1"/>
  <c r="Y98" i="12" a="1"/>
  <c r="Y98" i="12" s="1"/>
  <c r="Y96" i="12" a="1"/>
  <c r="Y96" i="12" s="1"/>
  <c r="Y94" i="12" a="1"/>
  <c r="Y94" i="12" s="1"/>
  <c r="Y92" i="12" a="1"/>
  <c r="Y92" i="12" s="1"/>
  <c r="Y81" i="12" a="1"/>
  <c r="Y81" i="12" s="1"/>
  <c r="Y85" i="12" a="1"/>
  <c r="Y85" i="12" s="1"/>
  <c r="Y82" i="12" a="1"/>
  <c r="Y82" i="12" s="1"/>
  <c r="Y84" i="12" a="1"/>
  <c r="Y84" i="12" s="1"/>
  <c r="Y86" i="12" a="1"/>
  <c r="Y86" i="12" s="1"/>
  <c r="Y88" i="12" a="1"/>
  <c r="Y88" i="12" s="1"/>
  <c r="Y90" i="12" a="1"/>
  <c r="Y90" i="12" s="1"/>
  <c r="Y112" i="12" a="1"/>
  <c r="Y112" i="12" s="1"/>
  <c r="Y110" i="12" a="1"/>
  <c r="Y110" i="12" s="1"/>
  <c r="Y108" i="12" a="1"/>
  <c r="Y108" i="12" s="1"/>
  <c r="Y106" i="12" a="1"/>
  <c r="Y106" i="12" s="1"/>
  <c r="Y104" i="12" a="1"/>
  <c r="Y104" i="12" s="1"/>
  <c r="Y101" i="12" a="1"/>
  <c r="Y101" i="12" s="1"/>
  <c r="Y99" i="12" a="1"/>
  <c r="Y99" i="12" s="1"/>
  <c r="Y97" i="12" a="1"/>
  <c r="Y97" i="12" s="1"/>
  <c r="Y95" i="12" a="1"/>
  <c r="Y95" i="12" s="1"/>
  <c r="Y93" i="12" a="1"/>
  <c r="Y93" i="12" s="1"/>
  <c r="Y83" i="12" a="1"/>
  <c r="Y83" i="12" s="1"/>
  <c r="Y87" i="12" a="1"/>
  <c r="Y87" i="12" s="1"/>
  <c r="Y89" i="12" a="1"/>
  <c r="Y89" i="12" s="1"/>
  <c r="Z67" i="12"/>
  <c r="R81" i="12" a="1"/>
  <c r="R81" i="12" s="1"/>
  <c r="R83" i="12" a="1"/>
  <c r="R83" i="12" s="1"/>
  <c r="R85" i="12" a="1"/>
  <c r="R85" i="12" s="1"/>
  <c r="R87" i="12" a="1"/>
  <c r="R87" i="12" s="1"/>
  <c r="R89" i="12" a="1"/>
  <c r="R89" i="12" s="1"/>
  <c r="R94" i="12" a="1"/>
  <c r="R94" i="12" s="1"/>
  <c r="R92" i="12" a="1"/>
  <c r="R92" i="12" s="1"/>
  <c r="R112" i="12" a="1"/>
  <c r="R112" i="12" s="1"/>
  <c r="R110" i="12" a="1"/>
  <c r="R110" i="12" s="1"/>
  <c r="R108" i="12" a="1"/>
  <c r="R108" i="12" s="1"/>
  <c r="R106" i="12" a="1"/>
  <c r="R106" i="12" s="1"/>
  <c r="R104" i="12" a="1"/>
  <c r="R104" i="12" s="1"/>
  <c r="R101" i="12" a="1"/>
  <c r="R101" i="12" s="1"/>
  <c r="R99" i="12" a="1"/>
  <c r="R99" i="12" s="1"/>
  <c r="R97" i="12" a="1"/>
  <c r="R97" i="12" s="1"/>
  <c r="R95" i="12" a="1"/>
  <c r="R95" i="12" s="1"/>
  <c r="R93" i="12" a="1"/>
  <c r="R93" i="12" s="1"/>
  <c r="R82" i="12" a="1"/>
  <c r="R82" i="12" s="1"/>
  <c r="R84" i="12" a="1"/>
  <c r="R84" i="12" s="1"/>
  <c r="R86" i="12" a="1"/>
  <c r="R86" i="12" s="1"/>
  <c r="R88" i="12" a="1"/>
  <c r="R88" i="12" s="1"/>
  <c r="R90" i="12" a="1"/>
  <c r="R90" i="12" s="1"/>
  <c r="R111" i="12" a="1"/>
  <c r="R111" i="12" s="1"/>
  <c r="R109" i="12" a="1"/>
  <c r="R109" i="12" s="1"/>
  <c r="R107" i="12" a="1"/>
  <c r="R107" i="12" s="1"/>
  <c r="R105" i="12" a="1"/>
  <c r="R105" i="12" s="1"/>
  <c r="R103" i="12" a="1"/>
  <c r="R103" i="12" s="1"/>
  <c r="R100" i="12" a="1"/>
  <c r="R100" i="12" s="1"/>
  <c r="R98" i="12" a="1"/>
  <c r="R98" i="12" s="1"/>
  <c r="R96" i="12" a="1"/>
  <c r="R96" i="12" s="1"/>
  <c r="AE53" i="12"/>
  <c r="AA57" i="12"/>
  <c r="T90" i="12" a="1"/>
  <c r="T90" i="12" s="1"/>
  <c r="T112" i="12" a="1"/>
  <c r="T112" i="12" s="1"/>
  <c r="T110" i="12" a="1"/>
  <c r="T110" i="12" s="1"/>
  <c r="T108" i="12" a="1"/>
  <c r="T108" i="12" s="1"/>
  <c r="T106" i="12" a="1"/>
  <c r="T106" i="12" s="1"/>
  <c r="T104" i="12" a="1"/>
  <c r="T104" i="12" s="1"/>
  <c r="T101" i="12" a="1"/>
  <c r="T101" i="12" s="1"/>
  <c r="T99" i="12" a="1"/>
  <c r="T99" i="12" s="1"/>
  <c r="T97" i="12" a="1"/>
  <c r="T97" i="12" s="1"/>
  <c r="T95" i="12" a="1"/>
  <c r="T95" i="12" s="1"/>
  <c r="T93" i="12" a="1"/>
  <c r="T93" i="12" s="1"/>
  <c r="T81" i="12" a="1"/>
  <c r="T81" i="12" s="1"/>
  <c r="T83" i="12" a="1"/>
  <c r="T83" i="12" s="1"/>
  <c r="T85" i="12" a="1"/>
  <c r="T85" i="12" s="1"/>
  <c r="T87" i="12" a="1"/>
  <c r="T87" i="12" s="1"/>
  <c r="T89" i="12" a="1"/>
  <c r="T89" i="12" s="1"/>
  <c r="T84" i="12" a="1"/>
  <c r="T84" i="12" s="1"/>
  <c r="T86" i="12" a="1"/>
  <c r="T86" i="12" s="1"/>
  <c r="T82" i="12" a="1"/>
  <c r="T82" i="12" s="1"/>
  <c r="T111" i="12" a="1"/>
  <c r="T111" i="12" s="1"/>
  <c r="T109" i="12" a="1"/>
  <c r="T109" i="12" s="1"/>
  <c r="T107" i="12" a="1"/>
  <c r="T107" i="12" s="1"/>
  <c r="T105" i="12" a="1"/>
  <c r="T105" i="12" s="1"/>
  <c r="T103" i="12" a="1"/>
  <c r="T103" i="12" s="1"/>
  <c r="T100" i="12" a="1"/>
  <c r="T100" i="12" s="1"/>
  <c r="T98" i="12" a="1"/>
  <c r="T98" i="12" s="1"/>
  <c r="T96" i="12" a="1"/>
  <c r="T96" i="12" s="1"/>
  <c r="T94" i="12" a="1"/>
  <c r="T94" i="12" s="1"/>
  <c r="T92" i="12" a="1"/>
  <c r="T92" i="12" s="1"/>
  <c r="T88" i="12" a="1"/>
  <c r="T88" i="12" s="1"/>
  <c r="L21" i="12"/>
  <c r="L22" i="12" s="1"/>
  <c r="AI57" i="12"/>
  <c r="AK59" i="12"/>
  <c r="U112" i="12" a="1"/>
  <c r="U112" i="12" s="1"/>
  <c r="U110" i="12" a="1"/>
  <c r="U110" i="12" s="1"/>
  <c r="U108" i="12" a="1"/>
  <c r="U108" i="12" s="1"/>
  <c r="U106" i="12" a="1"/>
  <c r="U106" i="12" s="1"/>
  <c r="U104" i="12" a="1"/>
  <c r="U104" i="12" s="1"/>
  <c r="U101" i="12" a="1"/>
  <c r="U101" i="12" s="1"/>
  <c r="U99" i="12" a="1"/>
  <c r="U99" i="12" s="1"/>
  <c r="U97" i="12" a="1"/>
  <c r="U97" i="12" s="1"/>
  <c r="U95" i="12" a="1"/>
  <c r="U95" i="12" s="1"/>
  <c r="U93" i="12" a="1"/>
  <c r="U93" i="12" s="1"/>
  <c r="U86" i="12" a="1"/>
  <c r="U86" i="12" s="1"/>
  <c r="U84" i="12" a="1"/>
  <c r="U84" i="12" s="1"/>
  <c r="U88" i="12" a="1"/>
  <c r="U88" i="12" s="1"/>
  <c r="U90" i="12" a="1"/>
  <c r="U90" i="12" s="1"/>
  <c r="U81" i="12" a="1"/>
  <c r="U81" i="12" s="1"/>
  <c r="U83" i="12" a="1"/>
  <c r="U83" i="12" s="1"/>
  <c r="U85" i="12" a="1"/>
  <c r="U85" i="12" s="1"/>
  <c r="U87" i="12" a="1"/>
  <c r="U87" i="12" s="1"/>
  <c r="U89" i="12" a="1"/>
  <c r="U89" i="12" s="1"/>
  <c r="U111" i="12" a="1"/>
  <c r="U111" i="12" s="1"/>
  <c r="U109" i="12" a="1"/>
  <c r="U109" i="12" s="1"/>
  <c r="U107" i="12" a="1"/>
  <c r="U107" i="12" s="1"/>
  <c r="U105" i="12" a="1"/>
  <c r="U105" i="12" s="1"/>
  <c r="U103" i="12" a="1"/>
  <c r="U103" i="12" s="1"/>
  <c r="U100" i="12" a="1"/>
  <c r="U100" i="12" s="1"/>
  <c r="U98" i="12" a="1"/>
  <c r="U98" i="12" s="1"/>
  <c r="U96" i="12" a="1"/>
  <c r="U96" i="12" s="1"/>
  <c r="U94" i="12" a="1"/>
  <c r="U94" i="12" s="1"/>
  <c r="U92" i="12" a="1"/>
  <c r="U92" i="12" s="1"/>
  <c r="U82" i="12" a="1"/>
  <c r="U82" i="12" s="1"/>
  <c r="Z56" i="12"/>
  <c r="O66" i="12"/>
  <c r="N82" i="12" a="1"/>
  <c r="N82" i="12" s="1"/>
  <c r="N84" i="12" a="1"/>
  <c r="N84" i="12" s="1"/>
  <c r="N86" i="12" a="1"/>
  <c r="N86" i="12" s="1"/>
  <c r="N88" i="12" a="1"/>
  <c r="N88" i="12" s="1"/>
  <c r="N90" i="12" a="1"/>
  <c r="N90" i="12" s="1"/>
  <c r="N106" i="12" a="1"/>
  <c r="N106" i="12" s="1"/>
  <c r="N104" i="12" a="1"/>
  <c r="N104" i="12" s="1"/>
  <c r="N99" i="12" a="1"/>
  <c r="N99" i="12" s="1"/>
  <c r="N95" i="12" a="1"/>
  <c r="N95" i="12" s="1"/>
  <c r="N111" i="12" a="1"/>
  <c r="N111" i="12" s="1"/>
  <c r="N109" i="12" a="1"/>
  <c r="N109" i="12" s="1"/>
  <c r="N107" i="12" a="1"/>
  <c r="N107" i="12" s="1"/>
  <c r="N105" i="12" a="1"/>
  <c r="N105" i="12" s="1"/>
  <c r="N103" i="12" a="1"/>
  <c r="N103" i="12" s="1"/>
  <c r="N100" i="12" a="1"/>
  <c r="N100" i="12" s="1"/>
  <c r="N98" i="12" a="1"/>
  <c r="N98" i="12" s="1"/>
  <c r="N96" i="12" a="1"/>
  <c r="N96" i="12" s="1"/>
  <c r="N94" i="12" a="1"/>
  <c r="N94" i="12" s="1"/>
  <c r="N92" i="12" a="1"/>
  <c r="N92" i="12" s="1"/>
  <c r="N101" i="12" a="1"/>
  <c r="N101" i="12" s="1"/>
  <c r="N83" i="12" a="1"/>
  <c r="N83" i="12" s="1"/>
  <c r="N85" i="12" a="1"/>
  <c r="N85" i="12" s="1"/>
  <c r="N87" i="12" a="1"/>
  <c r="N87" i="12" s="1"/>
  <c r="N89" i="12" a="1"/>
  <c r="N89" i="12" s="1"/>
  <c r="N97" i="12" a="1"/>
  <c r="N97" i="12" s="1"/>
  <c r="N93" i="12" a="1"/>
  <c r="N93" i="12" s="1"/>
  <c r="N112" i="12" a="1"/>
  <c r="N112" i="12" s="1"/>
  <c r="N110" i="12" a="1"/>
  <c r="N110" i="12" s="1"/>
  <c r="N108" i="12" a="1"/>
  <c r="N108" i="12" s="1"/>
  <c r="V82" i="12" a="1"/>
  <c r="V82" i="12" s="1"/>
  <c r="V84" i="12" a="1"/>
  <c r="V84" i="12" s="1"/>
  <c r="V86" i="12" a="1"/>
  <c r="V86" i="12" s="1"/>
  <c r="V88" i="12" a="1"/>
  <c r="V88" i="12" s="1"/>
  <c r="V90" i="12" a="1"/>
  <c r="V90" i="12" s="1"/>
  <c r="V106" i="12" a="1"/>
  <c r="V106" i="12" s="1"/>
  <c r="V112" i="12" a="1"/>
  <c r="V112" i="12" s="1"/>
  <c r="V110" i="12" a="1"/>
  <c r="V110" i="12" s="1"/>
  <c r="V108" i="12" a="1"/>
  <c r="V108" i="12" s="1"/>
  <c r="V101" i="12" a="1"/>
  <c r="V101" i="12" s="1"/>
  <c r="V97" i="12" a="1"/>
  <c r="V97" i="12" s="1"/>
  <c r="V95" i="12" a="1"/>
  <c r="V95" i="12" s="1"/>
  <c r="V111" i="12" a="1"/>
  <c r="V111" i="12" s="1"/>
  <c r="V109" i="12" a="1"/>
  <c r="V109" i="12" s="1"/>
  <c r="V107" i="12" a="1"/>
  <c r="V107" i="12" s="1"/>
  <c r="V105" i="12" a="1"/>
  <c r="V105" i="12" s="1"/>
  <c r="V103" i="12" a="1"/>
  <c r="V103" i="12" s="1"/>
  <c r="V100" i="12" a="1"/>
  <c r="V100" i="12" s="1"/>
  <c r="V98" i="12" a="1"/>
  <c r="V98" i="12" s="1"/>
  <c r="V96" i="12" a="1"/>
  <c r="V96" i="12" s="1"/>
  <c r="V94" i="12" a="1"/>
  <c r="V94" i="12" s="1"/>
  <c r="V92" i="12" a="1"/>
  <c r="V92" i="12" s="1"/>
  <c r="V81" i="12" a="1"/>
  <c r="V81" i="12" s="1"/>
  <c r="V83" i="12" a="1"/>
  <c r="V83" i="12" s="1"/>
  <c r="V85" i="12" a="1"/>
  <c r="V85" i="12" s="1"/>
  <c r="V87" i="12" a="1"/>
  <c r="V87" i="12" s="1"/>
  <c r="V89" i="12" a="1"/>
  <c r="V89" i="12" s="1"/>
  <c r="V104" i="12" a="1"/>
  <c r="V104" i="12" s="1"/>
  <c r="V99" i="12" a="1"/>
  <c r="V99" i="12" s="1"/>
  <c r="V93" i="12" a="1"/>
  <c r="V93" i="12" s="1"/>
  <c r="AJ56" i="12"/>
  <c r="Z64" i="12"/>
  <c r="O108" i="12" a="1"/>
  <c r="O108" i="12" s="1"/>
  <c r="O106" i="12" a="1"/>
  <c r="O106" i="12" s="1"/>
  <c r="O82" i="12" a="1"/>
  <c r="O82" i="12" s="1"/>
  <c r="O84" i="12" a="1"/>
  <c r="O84" i="12" s="1"/>
  <c r="O86" i="12" a="1"/>
  <c r="O86" i="12" s="1"/>
  <c r="O88" i="12" a="1"/>
  <c r="O88" i="12" s="1"/>
  <c r="O90" i="12" a="1"/>
  <c r="O90" i="12" s="1"/>
  <c r="O104" i="12" a="1"/>
  <c r="O104" i="12" s="1"/>
  <c r="O111" i="12" a="1"/>
  <c r="O111" i="12" s="1"/>
  <c r="O109" i="12" a="1"/>
  <c r="O109" i="12" s="1"/>
  <c r="O107" i="12" a="1"/>
  <c r="O107" i="12" s="1"/>
  <c r="O105" i="12" a="1"/>
  <c r="O105" i="12" s="1"/>
  <c r="O103" i="12" a="1"/>
  <c r="O103" i="12" s="1"/>
  <c r="O100" i="12" a="1"/>
  <c r="O100" i="12" s="1"/>
  <c r="O98" i="12" a="1"/>
  <c r="O98" i="12" s="1"/>
  <c r="O96" i="12" a="1"/>
  <c r="O96" i="12" s="1"/>
  <c r="O94" i="12" a="1"/>
  <c r="O94" i="12" s="1"/>
  <c r="O92" i="12" a="1"/>
  <c r="O92" i="12" s="1"/>
  <c r="O112" i="12" a="1"/>
  <c r="O112" i="12" s="1"/>
  <c r="O101" i="12" a="1"/>
  <c r="O101" i="12" s="1"/>
  <c r="O99" i="12" a="1"/>
  <c r="O99" i="12" s="1"/>
  <c r="O97" i="12" a="1"/>
  <c r="O97" i="12" s="1"/>
  <c r="O93" i="12" a="1"/>
  <c r="O93" i="12" s="1"/>
  <c r="O110" i="12" a="1"/>
  <c r="O110" i="12" s="1"/>
  <c r="O95" i="12" a="1"/>
  <c r="O95" i="12" s="1"/>
  <c r="O81" i="12" a="1"/>
  <c r="O81" i="12" s="1"/>
  <c r="O83" i="12" a="1"/>
  <c r="O83" i="12" s="1"/>
  <c r="O85" i="12" a="1"/>
  <c r="O85" i="12" s="1"/>
  <c r="O87" i="12" a="1"/>
  <c r="O87" i="12" s="1"/>
  <c r="O89" i="12" a="1"/>
  <c r="O89" i="12" s="1"/>
  <c r="W112" i="12" a="1"/>
  <c r="W112" i="12" s="1"/>
  <c r="W104" i="12" a="1"/>
  <c r="W104" i="12" s="1"/>
  <c r="W95" i="12" a="1"/>
  <c r="W95" i="12" s="1"/>
  <c r="W93" i="12" a="1"/>
  <c r="W93" i="12" s="1"/>
  <c r="W82" i="12" a="1"/>
  <c r="W82" i="12" s="1"/>
  <c r="W84" i="12" a="1"/>
  <c r="W84" i="12" s="1"/>
  <c r="W86" i="12" a="1"/>
  <c r="W86" i="12" s="1"/>
  <c r="W88" i="12" a="1"/>
  <c r="W88" i="12" s="1"/>
  <c r="W90" i="12" a="1"/>
  <c r="W90" i="12" s="1"/>
  <c r="W111" i="12" a="1"/>
  <c r="W111" i="12" s="1"/>
  <c r="W109" i="12" a="1"/>
  <c r="W109" i="12" s="1"/>
  <c r="W107" i="12" a="1"/>
  <c r="W107" i="12" s="1"/>
  <c r="W105" i="12" a="1"/>
  <c r="W105" i="12" s="1"/>
  <c r="W103" i="12" a="1"/>
  <c r="W103" i="12" s="1"/>
  <c r="W100" i="12" a="1"/>
  <c r="W100" i="12" s="1"/>
  <c r="W98" i="12" a="1"/>
  <c r="W98" i="12" s="1"/>
  <c r="W96" i="12" a="1"/>
  <c r="W96" i="12" s="1"/>
  <c r="W94" i="12" a="1"/>
  <c r="W94" i="12" s="1"/>
  <c r="W92" i="12" a="1"/>
  <c r="W92" i="12" s="1"/>
  <c r="W110" i="12" a="1"/>
  <c r="W110" i="12" s="1"/>
  <c r="W108" i="12" a="1"/>
  <c r="W108" i="12" s="1"/>
  <c r="W106" i="12" a="1"/>
  <c r="W106" i="12" s="1"/>
  <c r="W101" i="12" a="1"/>
  <c r="W101" i="12" s="1"/>
  <c r="W99" i="12" a="1"/>
  <c r="W99" i="12" s="1"/>
  <c r="W97" i="12" a="1"/>
  <c r="W97" i="12" s="1"/>
  <c r="W81" i="12" a="1"/>
  <c r="W81" i="12" s="1"/>
  <c r="W83" i="12" a="1"/>
  <c r="W83" i="12" s="1"/>
  <c r="W85" i="12" a="1"/>
  <c r="W85" i="12" s="1"/>
  <c r="W87" i="12" a="1"/>
  <c r="W87" i="12" s="1"/>
  <c r="W89" i="12" a="1"/>
  <c r="W89" i="12" s="1"/>
  <c r="Z54" i="12"/>
  <c r="AH62" i="12"/>
  <c r="AC71" i="12"/>
  <c r="P81" i="12" a="1"/>
  <c r="P81" i="12" s="1"/>
  <c r="P87" i="12" a="1"/>
  <c r="P87" i="12" s="1"/>
  <c r="P111" i="12" a="1"/>
  <c r="P111" i="12" s="1"/>
  <c r="P109" i="12" a="1"/>
  <c r="P109" i="12" s="1"/>
  <c r="P107" i="12" a="1"/>
  <c r="P107" i="12" s="1"/>
  <c r="P105" i="12" a="1"/>
  <c r="P105" i="12" s="1"/>
  <c r="P103" i="12" a="1"/>
  <c r="P103" i="12" s="1"/>
  <c r="P100" i="12" a="1"/>
  <c r="P100" i="12" s="1"/>
  <c r="P98" i="12" a="1"/>
  <c r="P98" i="12" s="1"/>
  <c r="P96" i="12" a="1"/>
  <c r="P96" i="12" s="1"/>
  <c r="P94" i="12" a="1"/>
  <c r="P94" i="12" s="1"/>
  <c r="P92" i="12" a="1"/>
  <c r="P92" i="12" s="1"/>
  <c r="P82" i="12" a="1"/>
  <c r="P82" i="12" s="1"/>
  <c r="P84" i="12" a="1"/>
  <c r="P84" i="12" s="1"/>
  <c r="P86" i="12" a="1"/>
  <c r="P86" i="12" s="1"/>
  <c r="P88" i="12" a="1"/>
  <c r="P88" i="12" s="1"/>
  <c r="P90" i="12" a="1"/>
  <c r="P90" i="12" s="1"/>
  <c r="P83" i="12" a="1"/>
  <c r="P83" i="12" s="1"/>
  <c r="P85" i="12" a="1"/>
  <c r="P85" i="12" s="1"/>
  <c r="P89" i="12" a="1"/>
  <c r="P89" i="12" s="1"/>
  <c r="P112" i="12" a="1"/>
  <c r="P112" i="12" s="1"/>
  <c r="P110" i="12" a="1"/>
  <c r="P110" i="12" s="1"/>
  <c r="P108" i="12" a="1"/>
  <c r="P108" i="12" s="1"/>
  <c r="P106" i="12" a="1"/>
  <c r="P106" i="12" s="1"/>
  <c r="P104" i="12" a="1"/>
  <c r="P104" i="12" s="1"/>
  <c r="P101" i="12" a="1"/>
  <c r="P101" i="12" s="1"/>
  <c r="P99" i="12" a="1"/>
  <c r="P99" i="12" s="1"/>
  <c r="P97" i="12" a="1"/>
  <c r="P97" i="12" s="1"/>
  <c r="P95" i="12" a="1"/>
  <c r="P95" i="12" s="1"/>
  <c r="P93" i="12" a="1"/>
  <c r="P93" i="12" s="1"/>
  <c r="X83" i="12" a="1"/>
  <c r="X83" i="12" s="1"/>
  <c r="X85" i="12" a="1"/>
  <c r="X85" i="12" s="1"/>
  <c r="X111" i="12" a="1"/>
  <c r="X111" i="12" s="1"/>
  <c r="X109" i="12" a="1"/>
  <c r="X109" i="12" s="1"/>
  <c r="X107" i="12" a="1"/>
  <c r="X107" i="12" s="1"/>
  <c r="X105" i="12" a="1"/>
  <c r="X105" i="12" s="1"/>
  <c r="X103" i="12" a="1"/>
  <c r="X103" i="12" s="1"/>
  <c r="X100" i="12" a="1"/>
  <c r="X100" i="12" s="1"/>
  <c r="X98" i="12" a="1"/>
  <c r="X98" i="12" s="1"/>
  <c r="X96" i="12" a="1"/>
  <c r="X96" i="12" s="1"/>
  <c r="X94" i="12" a="1"/>
  <c r="X94" i="12" s="1"/>
  <c r="X92" i="12" a="1"/>
  <c r="X92" i="12" s="1"/>
  <c r="X89" i="12" a="1"/>
  <c r="X89" i="12" s="1"/>
  <c r="X82" i="12" a="1"/>
  <c r="X82" i="12" s="1"/>
  <c r="X84" i="12" a="1"/>
  <c r="X84" i="12" s="1"/>
  <c r="X86" i="12" a="1"/>
  <c r="X86" i="12" s="1"/>
  <c r="X88" i="12" a="1"/>
  <c r="X88" i="12" s="1"/>
  <c r="X90" i="12" a="1"/>
  <c r="X90" i="12" s="1"/>
  <c r="X87" i="12" a="1"/>
  <c r="X87" i="12" s="1"/>
  <c r="X81" i="12" a="1"/>
  <c r="X81" i="12" s="1"/>
  <c r="X112" i="12" a="1"/>
  <c r="X112" i="12" s="1"/>
  <c r="X110" i="12" a="1"/>
  <c r="X110" i="12" s="1"/>
  <c r="X108" i="12" a="1"/>
  <c r="X108" i="12" s="1"/>
  <c r="X106" i="12" a="1"/>
  <c r="X106" i="12" s="1"/>
  <c r="X104" i="12" a="1"/>
  <c r="X104" i="12" s="1"/>
  <c r="X101" i="12" a="1"/>
  <c r="X101" i="12" s="1"/>
  <c r="X99" i="12" a="1"/>
  <c r="X99" i="12" s="1"/>
  <c r="X97" i="12" a="1"/>
  <c r="X97" i="12" s="1"/>
  <c r="X95" i="12" a="1"/>
  <c r="X95" i="12" s="1"/>
  <c r="X93" i="12" a="1"/>
  <c r="X93" i="12" s="1"/>
  <c r="AK57" i="12"/>
  <c r="Y66" i="12"/>
  <c r="AH64" i="12"/>
  <c r="U65" i="12"/>
  <c r="AA66" i="12"/>
  <c r="Z68" i="12"/>
  <c r="AL52" i="12"/>
  <c r="AD60" i="12"/>
  <c r="U59" i="12"/>
  <c r="AC65" i="12"/>
  <c r="R56" i="12"/>
  <c r="AC59" i="12"/>
  <c r="AK65" i="12"/>
  <c r="AH54" i="12"/>
  <c r="AH56" i="12"/>
  <c r="AC57" i="12"/>
  <c r="AM59" i="12"/>
  <c r="U69" i="12"/>
  <c r="D3" i="11"/>
  <c r="D2" i="11"/>
  <c r="D4" i="11" s="1"/>
  <c r="A308" i="11"/>
  <c r="S70" i="12"/>
  <c r="S71" i="12"/>
  <c r="S72" i="12"/>
  <c r="S73" i="12"/>
  <c r="S75" i="12"/>
  <c r="S77" i="12"/>
  <c r="S69" i="12"/>
  <c r="S66" i="12"/>
  <c r="S68" i="12"/>
  <c r="S67" i="12"/>
  <c r="S76" i="12"/>
  <c r="S74" i="12"/>
  <c r="S64" i="12"/>
  <c r="S57" i="12"/>
  <c r="Q55" i="12"/>
  <c r="P75" i="12"/>
  <c r="P67" i="12"/>
  <c r="P76" i="12"/>
  <c r="P68" i="12"/>
  <c r="P77" i="12"/>
  <c r="P69" i="12"/>
  <c r="P70" i="12"/>
  <c r="P72" i="12"/>
  <c r="P74" i="12"/>
  <c r="P71" i="12"/>
  <c r="P64" i="12"/>
  <c r="P65" i="12"/>
  <c r="P66" i="12"/>
  <c r="P73" i="12"/>
  <c r="X75" i="12"/>
  <c r="X67" i="12"/>
  <c r="X76" i="12"/>
  <c r="X68" i="12"/>
  <c r="X77" i="12"/>
  <c r="X69" i="12"/>
  <c r="X70" i="12"/>
  <c r="X72" i="12"/>
  <c r="X66" i="12"/>
  <c r="X64" i="12"/>
  <c r="X73" i="12"/>
  <c r="X65" i="12"/>
  <c r="X74" i="12"/>
  <c r="X71" i="12"/>
  <c r="X62" i="12"/>
  <c r="AF75" i="12"/>
  <c r="AF67" i="12"/>
  <c r="AF76" i="12"/>
  <c r="AF68" i="12"/>
  <c r="AF77" i="12"/>
  <c r="AF69" i="12"/>
  <c r="AF70" i="12"/>
  <c r="AF72" i="12"/>
  <c r="AF63" i="12"/>
  <c r="AF55" i="12"/>
  <c r="AF64" i="12"/>
  <c r="AF56" i="12"/>
  <c r="AF74" i="12"/>
  <c r="AF65" i="12"/>
  <c r="AF57" i="12"/>
  <c r="AF71" i="12"/>
  <c r="AF58" i="12"/>
  <c r="AF66" i="12"/>
  <c r="AF59" i="12"/>
  <c r="AF61" i="12"/>
  <c r="AF53" i="12"/>
  <c r="AF62" i="12"/>
  <c r="AF73" i="12"/>
  <c r="AF54" i="12"/>
  <c r="Q76" i="12"/>
  <c r="Q68" i="12"/>
  <c r="Q77" i="12"/>
  <c r="Q69" i="12"/>
  <c r="Q70" i="12"/>
  <c r="Q71" i="12"/>
  <c r="Q73" i="12"/>
  <c r="Q64" i="12"/>
  <c r="Q65" i="12"/>
  <c r="Q72" i="12"/>
  <c r="Q66" i="12"/>
  <c r="Q75" i="12"/>
  <c r="Q67" i="12"/>
  <c r="Y76" i="12"/>
  <c r="Y68" i="12"/>
  <c r="Y77" i="12"/>
  <c r="Y69" i="12"/>
  <c r="Y70" i="12"/>
  <c r="Y71" i="12"/>
  <c r="Y73" i="12"/>
  <c r="Y67" i="12"/>
  <c r="Y64" i="12"/>
  <c r="Y75" i="12"/>
  <c r="Y65" i="12"/>
  <c r="Y74" i="12"/>
  <c r="Y63" i="12"/>
  <c r="AG76" i="12"/>
  <c r="AG68" i="12"/>
  <c r="AG77" i="12"/>
  <c r="AG69" i="12"/>
  <c r="AG70" i="12"/>
  <c r="AG71" i="12"/>
  <c r="AG73" i="12"/>
  <c r="AG64" i="12"/>
  <c r="AG56" i="12"/>
  <c r="AG74" i="12"/>
  <c r="AG65" i="12"/>
  <c r="AG57" i="12"/>
  <c r="AG58" i="12"/>
  <c r="AG66" i="12"/>
  <c r="AG59" i="12"/>
  <c r="AG72" i="12"/>
  <c r="AG67" i="12"/>
  <c r="AG60" i="12"/>
  <c r="AG52" i="12"/>
  <c r="AG75" i="12"/>
  <c r="AG62" i="12"/>
  <c r="AG54" i="12"/>
  <c r="AG55" i="12"/>
  <c r="AG61" i="12"/>
  <c r="AG53" i="12"/>
  <c r="AF52" i="12"/>
  <c r="AA70" i="12"/>
  <c r="AA71" i="12"/>
  <c r="AA72" i="12"/>
  <c r="AA73" i="12"/>
  <c r="AA75" i="12"/>
  <c r="AA58" i="12"/>
  <c r="AA59" i="12"/>
  <c r="AA76" i="12"/>
  <c r="AA60" i="12"/>
  <c r="AA52" i="12"/>
  <c r="AA74" i="12"/>
  <c r="AA61" i="12"/>
  <c r="AA53" i="12"/>
  <c r="AA62" i="12"/>
  <c r="AA54" i="12"/>
  <c r="AA69" i="12"/>
  <c r="AA77" i="12"/>
  <c r="AA68" i="12"/>
  <c r="AA67" i="12"/>
  <c r="AA64" i="12"/>
  <c r="AA56" i="12"/>
  <c r="AI70" i="12"/>
  <c r="AI71" i="12"/>
  <c r="AI72" i="12"/>
  <c r="AI73" i="12"/>
  <c r="AI75" i="12"/>
  <c r="AI74" i="12"/>
  <c r="AI58" i="12"/>
  <c r="AI69" i="12"/>
  <c r="AI66" i="12"/>
  <c r="AI59" i="12"/>
  <c r="AI68" i="12"/>
  <c r="AI67" i="12"/>
  <c r="AI60" i="12"/>
  <c r="AI52" i="12"/>
  <c r="AI77" i="12"/>
  <c r="AI61" i="12"/>
  <c r="AI53" i="12"/>
  <c r="AI62" i="12"/>
  <c r="AI54" i="12"/>
  <c r="AI64" i="12"/>
  <c r="AI56" i="12"/>
  <c r="N52" i="12"/>
  <c r="AL60" i="12"/>
  <c r="V71" i="12"/>
  <c r="T71" i="12"/>
  <c r="T72" i="12"/>
  <c r="T73" i="12"/>
  <c r="T74" i="12"/>
  <c r="T66" i="12"/>
  <c r="T76" i="12"/>
  <c r="T77" i="12"/>
  <c r="T69" i="12"/>
  <c r="T68" i="12"/>
  <c r="T67" i="12"/>
  <c r="T75" i="12"/>
  <c r="T65" i="12"/>
  <c r="AB71" i="12"/>
  <c r="AB72" i="12"/>
  <c r="AB73" i="12"/>
  <c r="AB74" i="12"/>
  <c r="AB66" i="12"/>
  <c r="AB76" i="12"/>
  <c r="AB59" i="12"/>
  <c r="AB60" i="12"/>
  <c r="AB52" i="12"/>
  <c r="AB61" i="12"/>
  <c r="AB53" i="12"/>
  <c r="AB62" i="12"/>
  <c r="AB54" i="12"/>
  <c r="AB70" i="12"/>
  <c r="AB69" i="12"/>
  <c r="AB63" i="12"/>
  <c r="AB55" i="12"/>
  <c r="AB77" i="12"/>
  <c r="AB68" i="12"/>
  <c r="AB65" i="12"/>
  <c r="AB57" i="12"/>
  <c r="AJ71" i="12"/>
  <c r="AJ72" i="12"/>
  <c r="AJ73" i="12"/>
  <c r="AJ74" i="12"/>
  <c r="AJ66" i="12"/>
  <c r="AJ76" i="12"/>
  <c r="AJ69" i="12"/>
  <c r="AJ59" i="12"/>
  <c r="AJ70" i="12"/>
  <c r="AJ68" i="12"/>
  <c r="AJ67" i="12"/>
  <c r="AJ60" i="12"/>
  <c r="AJ52" i="12"/>
  <c r="AJ77" i="12"/>
  <c r="AJ61" i="12"/>
  <c r="AJ53" i="12"/>
  <c r="AJ62" i="12"/>
  <c r="AJ54" i="12"/>
  <c r="AJ75" i="12"/>
  <c r="AJ63" i="12"/>
  <c r="AJ55" i="12"/>
  <c r="AJ65" i="12"/>
  <c r="AJ57" i="12"/>
  <c r="AM53" i="12"/>
  <c r="AJ58" i="12"/>
  <c r="AI65" i="12"/>
  <c r="AA55" i="12"/>
  <c r="T70" i="12"/>
  <c r="AI76" i="12"/>
  <c r="N73" i="12"/>
  <c r="N74" i="12"/>
  <c r="N66" i="12"/>
  <c r="N75" i="12"/>
  <c r="N67" i="12"/>
  <c r="N76" i="12"/>
  <c r="N68" i="12"/>
  <c r="N70" i="12"/>
  <c r="N77" i="12"/>
  <c r="N71" i="12"/>
  <c r="N69" i="12"/>
  <c r="N64" i="12"/>
  <c r="N72" i="12"/>
  <c r="N65" i="12"/>
  <c r="V73" i="12"/>
  <c r="V74" i="12"/>
  <c r="V66" i="12"/>
  <c r="V75" i="12"/>
  <c r="V67" i="12"/>
  <c r="V76" i="12"/>
  <c r="V68" i="12"/>
  <c r="V70" i="12"/>
  <c r="V72" i="12"/>
  <c r="V64" i="12"/>
  <c r="V65" i="12"/>
  <c r="V69" i="12"/>
  <c r="AD73" i="12"/>
  <c r="AD74" i="12"/>
  <c r="AD66" i="12"/>
  <c r="AD75" i="12"/>
  <c r="AD67" i="12"/>
  <c r="AD76" i="12"/>
  <c r="AD68" i="12"/>
  <c r="AD70" i="12"/>
  <c r="AD61" i="12"/>
  <c r="AD53" i="12"/>
  <c r="AD62" i="12"/>
  <c r="AD54" i="12"/>
  <c r="AD69" i="12"/>
  <c r="AD63" i="12"/>
  <c r="AD55" i="12"/>
  <c r="AD64" i="12"/>
  <c r="AD56" i="12"/>
  <c r="AD77" i="12"/>
  <c r="AD71" i="12"/>
  <c r="AD65" i="12"/>
  <c r="AD57" i="12"/>
  <c r="AD72" i="12"/>
  <c r="AD59" i="12"/>
  <c r="AL73" i="12"/>
  <c r="AL74" i="12"/>
  <c r="AL66" i="12"/>
  <c r="AL75" i="12"/>
  <c r="AL67" i="12"/>
  <c r="AL76" i="12"/>
  <c r="AL68" i="12"/>
  <c r="AL70" i="12"/>
  <c r="AL61" i="12"/>
  <c r="AL53" i="12"/>
  <c r="AL77" i="12"/>
  <c r="AL71" i="12"/>
  <c r="AL62" i="12"/>
  <c r="AL54" i="12"/>
  <c r="AL63" i="12"/>
  <c r="AL55" i="12"/>
  <c r="AL72" i="12"/>
  <c r="AL64" i="12"/>
  <c r="AL56" i="12"/>
  <c r="AL65" i="12"/>
  <c r="AL57" i="12"/>
  <c r="AL69" i="12"/>
  <c r="AL59" i="12"/>
  <c r="AB56" i="12"/>
  <c r="AM61" i="12"/>
  <c r="T64" i="12"/>
  <c r="AB75" i="12"/>
  <c r="O74" i="12"/>
  <c r="O75" i="12"/>
  <c r="O67" i="12"/>
  <c r="O76" i="12"/>
  <c r="O68" i="12"/>
  <c r="O77" i="12"/>
  <c r="O69" i="12"/>
  <c r="O71" i="12"/>
  <c r="O70" i="12"/>
  <c r="O64" i="12"/>
  <c r="O72" i="12"/>
  <c r="O65" i="12"/>
  <c r="O73" i="12"/>
  <c r="W74" i="12"/>
  <c r="W66" i="12"/>
  <c r="W75" i="12"/>
  <c r="W67" i="12"/>
  <c r="W76" i="12"/>
  <c r="W68" i="12"/>
  <c r="W77" i="12"/>
  <c r="W69" i="12"/>
  <c r="W71" i="12"/>
  <c r="W72" i="12"/>
  <c r="W64" i="12"/>
  <c r="W73" i="12"/>
  <c r="W65" i="12"/>
  <c r="W70" i="12"/>
  <c r="AE74" i="12"/>
  <c r="AE66" i="12"/>
  <c r="AE75" i="12"/>
  <c r="AE67" i="12"/>
  <c r="AE76" i="12"/>
  <c r="AE68" i="12"/>
  <c r="AE77" i="12"/>
  <c r="AE69" i="12"/>
  <c r="AE71" i="12"/>
  <c r="AE73" i="12"/>
  <c r="AE62" i="12"/>
  <c r="AE54" i="12"/>
  <c r="AE63" i="12"/>
  <c r="AE55" i="12"/>
  <c r="AE70" i="12"/>
  <c r="AE64" i="12"/>
  <c r="AE56" i="12"/>
  <c r="AE65" i="12"/>
  <c r="AE57" i="12"/>
  <c r="AE58" i="12"/>
  <c r="AE72" i="12"/>
  <c r="AE60" i="12"/>
  <c r="AE52" i="12"/>
  <c r="AM74" i="12"/>
  <c r="AM66" i="12"/>
  <c r="AM75" i="12"/>
  <c r="AM67" i="12"/>
  <c r="AM76" i="12"/>
  <c r="AM68" i="12"/>
  <c r="AM77" i="12"/>
  <c r="AM69" i="12"/>
  <c r="AM71" i="12"/>
  <c r="AM62" i="12"/>
  <c r="AM54" i="12"/>
  <c r="AM63" i="12"/>
  <c r="AM55" i="12"/>
  <c r="AM72" i="12"/>
  <c r="AM64" i="12"/>
  <c r="AM56" i="12"/>
  <c r="AM65" i="12"/>
  <c r="AM57" i="12"/>
  <c r="AM58" i="12"/>
  <c r="AM73" i="12"/>
  <c r="AM60" i="12"/>
  <c r="AM52" i="12"/>
  <c r="AD52" i="12"/>
  <c r="AI55" i="12"/>
  <c r="AE59" i="12"/>
  <c r="V60" i="12"/>
  <c r="AA63" i="12"/>
  <c r="AB67" i="12"/>
  <c r="R77" i="12"/>
  <c r="R69" i="12"/>
  <c r="R70" i="12"/>
  <c r="R71" i="12"/>
  <c r="R72" i="12"/>
  <c r="R74" i="12"/>
  <c r="Z77" i="12"/>
  <c r="Z69" i="12"/>
  <c r="Z70" i="12"/>
  <c r="Z71" i="12"/>
  <c r="Z72" i="12"/>
  <c r="Z74" i="12"/>
  <c r="AH77" i="12"/>
  <c r="AH69" i="12"/>
  <c r="AH70" i="12"/>
  <c r="AH71" i="12"/>
  <c r="AH72" i="12"/>
  <c r="AH74" i="12"/>
  <c r="Z55" i="12"/>
  <c r="AH55" i="12"/>
  <c r="AC58" i="12"/>
  <c r="AK58" i="12"/>
  <c r="Z63" i="12"/>
  <c r="AH63" i="12"/>
  <c r="Z66" i="12"/>
  <c r="U70" i="12"/>
  <c r="AH73" i="12"/>
  <c r="R76" i="12"/>
  <c r="AK76" i="12"/>
  <c r="Z53" i="12"/>
  <c r="AH53" i="12"/>
  <c r="AC56" i="12"/>
  <c r="AK56" i="12"/>
  <c r="Z61" i="12"/>
  <c r="AH61" i="12"/>
  <c r="U64" i="12"/>
  <c r="AC64" i="12"/>
  <c r="R73" i="12"/>
  <c r="U72" i="12"/>
  <c r="U73" i="12"/>
  <c r="U74" i="12"/>
  <c r="U66" i="12"/>
  <c r="U75" i="12"/>
  <c r="U67" i="12"/>
  <c r="U77" i="12"/>
  <c r="AC72" i="12"/>
  <c r="AC73" i="12"/>
  <c r="AC74" i="12"/>
  <c r="AC66" i="12"/>
  <c r="AC75" i="12"/>
  <c r="AC67" i="12"/>
  <c r="AC77" i="12"/>
  <c r="AK72" i="12"/>
  <c r="AK73" i="12"/>
  <c r="AK74" i="12"/>
  <c r="AK66" i="12"/>
  <c r="AK75" i="12"/>
  <c r="AK67" i="12"/>
  <c r="AK77" i="12"/>
  <c r="Z52" i="12"/>
  <c r="AH52" i="12"/>
  <c r="AC55" i="12"/>
  <c r="AK55" i="12"/>
  <c r="Z60" i="12"/>
  <c r="AH60" i="12"/>
  <c r="AC63" i="12"/>
  <c r="AK63" i="12"/>
  <c r="R67" i="12"/>
  <c r="AH67" i="12"/>
  <c r="R68" i="12"/>
  <c r="AH68" i="12"/>
  <c r="AC69" i="12"/>
  <c r="AC70" i="12"/>
  <c r="R75" i="12"/>
  <c r="Z76" i="12"/>
  <c r="AC54" i="12"/>
  <c r="AK54" i="12"/>
  <c r="Z59" i="12"/>
  <c r="AH59" i="12"/>
  <c r="AC62" i="12"/>
  <c r="AK62" i="12"/>
  <c r="R66" i="12"/>
  <c r="AH66" i="12"/>
  <c r="AK71" i="12"/>
  <c r="AC53" i="12"/>
  <c r="AK53" i="12"/>
  <c r="Z58" i="12"/>
  <c r="AH58" i="12"/>
  <c r="AC61" i="12"/>
  <c r="AK61" i="12"/>
  <c r="Z73" i="12"/>
  <c r="AC76" i="12"/>
  <c r="AC52" i="12"/>
  <c r="AK52" i="12"/>
  <c r="Z57" i="12"/>
  <c r="AH57" i="12"/>
  <c r="AC60" i="12"/>
  <c r="AK60" i="12"/>
  <c r="R65" i="12"/>
  <c r="Z65" i="12"/>
  <c r="AH65" i="12"/>
  <c r="U68" i="12"/>
  <c r="AK68" i="12"/>
  <c r="AK70" i="12"/>
  <c r="U71" i="12"/>
  <c r="Z75" i="12"/>
  <c r="AH76" i="12"/>
  <c r="K15" i="10"/>
  <c r="J9" i="10"/>
  <c r="D2" i="8" a="1"/>
  <c r="D3" i="8" a="1"/>
  <c r="Q93" i="10" l="1" a="1"/>
  <c r="Q93" i="10" s="1"/>
  <c r="U78" i="12"/>
  <c r="S78" i="12"/>
  <c r="V78" i="12"/>
  <c r="N78" i="12"/>
  <c r="H2" i="12" s="1"/>
  <c r="Q78" i="12"/>
  <c r="X78" i="12"/>
  <c r="T78" i="12"/>
  <c r="Y78" i="12"/>
  <c r="W78" i="12"/>
  <c r="P78" i="12"/>
  <c r="O78" i="12"/>
  <c r="R78" i="12"/>
  <c r="W99" i="10" a="1"/>
  <c r="W99" i="10" s="1"/>
  <c r="W104" i="10" a="1"/>
  <c r="W104" i="10" s="1"/>
  <c r="T111" i="10" a="1"/>
  <c r="T111" i="10" s="1"/>
  <c r="V99" i="10" a="1"/>
  <c r="V99" i="10" s="1"/>
  <c r="Y92" i="10" a="1"/>
  <c r="Y92" i="10" s="1"/>
  <c r="Q98" i="10" a="1"/>
  <c r="Q98" i="10" s="1"/>
  <c r="U98" i="10" a="1"/>
  <c r="U98" i="10" s="1"/>
  <c r="U106" i="10" a="1"/>
  <c r="U106" i="10" s="1"/>
  <c r="O110" i="10" a="1"/>
  <c r="O110" i="10" s="1"/>
  <c r="Y101" i="10" a="1"/>
  <c r="Y101" i="10" s="1"/>
  <c r="V104" i="10" a="1"/>
  <c r="V104" i="10" s="1"/>
  <c r="X105" i="10" a="1"/>
  <c r="X105" i="10" s="1"/>
  <c r="Y100" i="10" a="1"/>
  <c r="Y100" i="10" s="1"/>
  <c r="N93" i="10" a="1"/>
  <c r="N93" i="10" s="1"/>
  <c r="S110" i="10" a="1"/>
  <c r="S110" i="10" s="1"/>
  <c r="Y112" i="10" a="1"/>
  <c r="Y112" i="10" s="1"/>
  <c r="X106" i="10" a="1"/>
  <c r="X106" i="10" s="1"/>
  <c r="O109" i="10" a="1"/>
  <c r="O109" i="10" s="1"/>
  <c r="Q99" i="10" a="1"/>
  <c r="Q99" i="10" s="1"/>
  <c r="S94" i="10" a="1"/>
  <c r="S94" i="10" s="1"/>
  <c r="R92" i="10" a="1"/>
  <c r="R92" i="10" s="1"/>
  <c r="P110" i="10" a="1"/>
  <c r="P110" i="10" s="1"/>
  <c r="T108" i="10" a="1"/>
  <c r="T108" i="10" s="1"/>
  <c r="W98" i="10" a="1"/>
  <c r="W98" i="10" s="1"/>
  <c r="N92" i="10" a="1"/>
  <c r="N92" i="10" s="1"/>
  <c r="X100" i="10" a="1"/>
  <c r="X100" i="10" s="1"/>
  <c r="T106" i="10" a="1"/>
  <c r="T106" i="10" s="1"/>
  <c r="T109" i="10" a="1"/>
  <c r="T109" i="10" s="1"/>
  <c r="V97" i="10" a="1"/>
  <c r="V97" i="10" s="1"/>
  <c r="U99" i="10" a="1"/>
  <c r="U99" i="10" s="1"/>
  <c r="U104" i="10" a="1"/>
  <c r="U104" i="10" s="1"/>
  <c r="V101" i="10" a="1"/>
  <c r="V101" i="10" s="1"/>
  <c r="S108" i="10" a="1"/>
  <c r="S108" i="10" s="1"/>
  <c r="S92" i="10" a="1"/>
  <c r="S92" i="10" s="1"/>
  <c r="W96" i="10" a="1"/>
  <c r="W96" i="10" s="1"/>
  <c r="W97" i="10" a="1"/>
  <c r="W97" i="10" s="1"/>
  <c r="O103" i="10" a="1"/>
  <c r="O103" i="10" s="1"/>
  <c r="O107" i="10" a="1"/>
  <c r="O107" i="10" s="1"/>
  <c r="O108" i="10" a="1"/>
  <c r="O108" i="10" s="1"/>
  <c r="N112" i="10" a="1"/>
  <c r="N112" i="10" s="1"/>
  <c r="U94" i="10" a="1"/>
  <c r="U94" i="10" s="1"/>
  <c r="R111" i="10" a="1"/>
  <c r="R111" i="10" s="1"/>
  <c r="V94" i="10" a="1"/>
  <c r="V94" i="10" s="1"/>
  <c r="Y111" i="10" a="1"/>
  <c r="Y111" i="10" s="1"/>
  <c r="Q96" i="10" a="1"/>
  <c r="Q96" i="10" s="1"/>
  <c r="U100" i="10" a="1"/>
  <c r="U100" i="10" s="1"/>
  <c r="X98" i="10" a="1"/>
  <c r="X98" i="10" s="1"/>
  <c r="X99" i="10" a="1"/>
  <c r="X99" i="10" s="1"/>
  <c r="X104" i="10" a="1"/>
  <c r="X104" i="10" s="1"/>
  <c r="P107" i="10" a="1"/>
  <c r="P107" i="10" s="1"/>
  <c r="P108" i="10" a="1"/>
  <c r="P108" i="10" s="1"/>
  <c r="N96" i="10" a="1"/>
  <c r="N96" i="10" s="1"/>
  <c r="T101" i="10" a="1"/>
  <c r="T101" i="10" s="1"/>
  <c r="Y95" i="10" a="1"/>
  <c r="Y95" i="10" s="1"/>
  <c r="P109" i="10" a="1"/>
  <c r="P109" i="10" s="1"/>
  <c r="V111" i="10" a="1"/>
  <c r="V111" i="10" s="1"/>
  <c r="Q104" i="10" a="1"/>
  <c r="Q104" i="10" s="1"/>
  <c r="U101" i="10" a="1"/>
  <c r="U101" i="10" s="1"/>
  <c r="T104" i="10" a="1"/>
  <c r="T104" i="10" s="1"/>
  <c r="T107" i="10" a="1"/>
  <c r="T107" i="10" s="1"/>
  <c r="V95" i="10" a="1"/>
  <c r="V95" i="10" s="1"/>
  <c r="U97" i="10" a="1"/>
  <c r="U97" i="10" s="1"/>
  <c r="R104" i="10" a="1"/>
  <c r="R104" i="10" s="1"/>
  <c r="S101" i="10" a="1"/>
  <c r="S101" i="10" s="1"/>
  <c r="S106" i="10" a="1"/>
  <c r="S106" i="10" s="1"/>
  <c r="S111" i="10" a="1"/>
  <c r="S111" i="10" s="1"/>
  <c r="W94" i="10" a="1"/>
  <c r="W94" i="10" s="1"/>
  <c r="W95" i="10" a="1"/>
  <c r="W95" i="10" s="1"/>
  <c r="O100" i="10" a="1"/>
  <c r="O100" i="10" s="1"/>
  <c r="O105" i="10" a="1"/>
  <c r="O105" i="10" s="1"/>
  <c r="O106" i="10" a="1"/>
  <c r="O106" i="10" s="1"/>
  <c r="N110" i="10" a="1"/>
  <c r="N110" i="10" s="1"/>
  <c r="Q97" i="10" a="1"/>
  <c r="Q97" i="10" s="1"/>
  <c r="R109" i="10" a="1"/>
  <c r="R109" i="10" s="1"/>
  <c r="R97" i="10" a="1"/>
  <c r="R97" i="10" s="1"/>
  <c r="Y109" i="10" a="1"/>
  <c r="Y109" i="10" s="1"/>
  <c r="Q94" i="10" a="1"/>
  <c r="Q94" i="10" s="1"/>
  <c r="U105" i="10" a="1"/>
  <c r="U105" i="10" s="1"/>
  <c r="X96" i="10" a="1"/>
  <c r="X96" i="10" s="1"/>
  <c r="X97" i="10" a="1"/>
  <c r="X97" i="10" s="1"/>
  <c r="X103" i="10" a="1"/>
  <c r="X103" i="10" s="1"/>
  <c r="P105" i="10" a="1"/>
  <c r="P105" i="10" s="1"/>
  <c r="P106" i="10" a="1"/>
  <c r="P106" i="10" s="1"/>
  <c r="V98" i="10" a="1"/>
  <c r="V98" i="10" s="1"/>
  <c r="W101" i="10" a="1"/>
  <c r="W101" i="10" s="1"/>
  <c r="T99" i="10" a="1"/>
  <c r="T99" i="10" s="1"/>
  <c r="R110" i="10" a="1"/>
  <c r="R110" i="10" s="1"/>
  <c r="Y106" i="10" a="1"/>
  <c r="Y106" i="10" s="1"/>
  <c r="T97" i="10" a="1"/>
  <c r="T97" i="10" s="1"/>
  <c r="T100" i="10" a="1"/>
  <c r="T100" i="10" s="1"/>
  <c r="T105" i="10" a="1"/>
  <c r="T105" i="10" s="1"/>
  <c r="V93" i="10" a="1"/>
  <c r="V93" i="10" s="1"/>
  <c r="U95" i="10" a="1"/>
  <c r="U95" i="10" s="1"/>
  <c r="N107" i="10" a="1"/>
  <c r="N107" i="10" s="1"/>
  <c r="S99" i="10" a="1"/>
  <c r="S99" i="10" s="1"/>
  <c r="S104" i="10" a="1"/>
  <c r="S104" i="10" s="1"/>
  <c r="S109" i="10" a="1"/>
  <c r="S109" i="10" s="1"/>
  <c r="W92" i="10" a="1"/>
  <c r="W92" i="10" s="1"/>
  <c r="W93" i="10" a="1"/>
  <c r="W93" i="10" s="1"/>
  <c r="O98" i="10" a="1"/>
  <c r="O98" i="10" s="1"/>
  <c r="O99" i="10" a="1"/>
  <c r="O99" i="10" s="1"/>
  <c r="O104" i="10" a="1"/>
  <c r="O104" i="10" s="1"/>
  <c r="N108" i="10" a="1"/>
  <c r="N108" i="10" s="1"/>
  <c r="R103" i="10" a="1"/>
  <c r="R103" i="10" s="1"/>
  <c r="R107" i="10" a="1"/>
  <c r="R107" i="10" s="1"/>
  <c r="Y99" i="10" a="1"/>
  <c r="Y99" i="10" s="1"/>
  <c r="Y107" i="10" a="1"/>
  <c r="Y107" i="10" s="1"/>
  <c r="Q92" i="10" a="1"/>
  <c r="Q92" i="10" s="1"/>
  <c r="U92" i="10" a="1"/>
  <c r="U92" i="10" s="1"/>
  <c r="X94" i="10" a="1"/>
  <c r="X94" i="10" s="1"/>
  <c r="X95" i="10" a="1"/>
  <c r="X95" i="10" s="1"/>
  <c r="P98" i="10" a="1"/>
  <c r="P98" i="10" s="1"/>
  <c r="P99" i="10" a="1"/>
  <c r="P99" i="10" s="1"/>
  <c r="P104" i="10" a="1"/>
  <c r="P104" i="10" s="1"/>
  <c r="V100" i="10" a="1"/>
  <c r="V100" i="10" s="1"/>
  <c r="O101" i="10" a="1"/>
  <c r="O101" i="10" s="1"/>
  <c r="Q106" i="10" a="1"/>
  <c r="Q106" i="10" s="1"/>
  <c r="U109" i="10" a="1"/>
  <c r="U109" i="10" s="1"/>
  <c r="T95" i="10" a="1"/>
  <c r="T95" i="10" s="1"/>
  <c r="T98" i="10" a="1"/>
  <c r="T98" i="10" s="1"/>
  <c r="N111" i="10" a="1"/>
  <c r="N111" i="10" s="1"/>
  <c r="V112" i="10" a="1"/>
  <c r="V112" i="10" s="1"/>
  <c r="U93" i="10" a="1"/>
  <c r="U93" i="10" s="1"/>
  <c r="R112" i="10" a="1"/>
  <c r="R112" i="10" s="1"/>
  <c r="S97" i="10" a="1"/>
  <c r="S97" i="10" s="1"/>
  <c r="S103" i="10" a="1"/>
  <c r="S103" i="10" s="1"/>
  <c r="S107" i="10" a="1"/>
  <c r="S107" i="10" s="1"/>
  <c r="W111" i="10" a="1"/>
  <c r="W111" i="10" s="1"/>
  <c r="W112" i="10" a="1"/>
  <c r="W112" i="10" s="1"/>
  <c r="O96" i="10" a="1"/>
  <c r="O96" i="10" s="1"/>
  <c r="O97" i="10" a="1"/>
  <c r="O97" i="10" s="1"/>
  <c r="N103" i="10" a="1"/>
  <c r="N103" i="10" s="1"/>
  <c r="N106" i="10" a="1"/>
  <c r="N106" i="10" s="1"/>
  <c r="R100" i="10" a="1"/>
  <c r="R100" i="10" s="1"/>
  <c r="R105" i="10" a="1"/>
  <c r="R105" i="10" s="1"/>
  <c r="X101" i="10" a="1"/>
  <c r="X101" i="10" s="1"/>
  <c r="Y105" i="10" a="1"/>
  <c r="Y105" i="10" s="1"/>
  <c r="Q111" i="10" a="1"/>
  <c r="Q111" i="10" s="1"/>
  <c r="Q95" i="10" a="1"/>
  <c r="Q95" i="10" s="1"/>
  <c r="X92" i="10" a="1"/>
  <c r="X92" i="10" s="1"/>
  <c r="X93" i="10" a="1"/>
  <c r="X93" i="10" s="1"/>
  <c r="P96" i="10" a="1"/>
  <c r="P96" i="10" s="1"/>
  <c r="P97" i="10" a="1"/>
  <c r="P97" i="10" s="1"/>
  <c r="P103" i="10" a="1"/>
  <c r="P103" i="10" s="1"/>
  <c r="R108" i="10" a="1"/>
  <c r="R108" i="10" s="1"/>
  <c r="V109" i="10" a="1"/>
  <c r="V109" i="10" s="1"/>
  <c r="R93" i="10" a="1"/>
  <c r="R93" i="10" s="1"/>
  <c r="T103" i="10" a="1"/>
  <c r="T103" i="10" s="1"/>
  <c r="Q112" i="10" a="1"/>
  <c r="Q112" i="10" s="1"/>
  <c r="T93" i="10" a="1"/>
  <c r="T93" i="10" s="1"/>
  <c r="T96" i="10" a="1"/>
  <c r="T96" i="10" s="1"/>
  <c r="V92" i="10" a="1"/>
  <c r="V92" i="10" s="1"/>
  <c r="V110" i="10" a="1"/>
  <c r="V110" i="10" s="1"/>
  <c r="U112" i="10" a="1"/>
  <c r="U112" i="10" s="1"/>
  <c r="N94" i="10" a="1"/>
  <c r="N94" i="10" s="1"/>
  <c r="S95" i="10" a="1"/>
  <c r="S95" i="10" s="1"/>
  <c r="S100" i="10" a="1"/>
  <c r="S100" i="10" s="1"/>
  <c r="S105" i="10" a="1"/>
  <c r="S105" i="10" s="1"/>
  <c r="W109" i="10" a="1"/>
  <c r="W109" i="10" s="1"/>
  <c r="W110" i="10" a="1"/>
  <c r="W110" i="10" s="1"/>
  <c r="O94" i="10" a="1"/>
  <c r="O94" i="10" s="1"/>
  <c r="O95" i="10" a="1"/>
  <c r="O95" i="10" s="1"/>
  <c r="N99" i="10" a="1"/>
  <c r="N99" i="10" s="1"/>
  <c r="N104" i="10" a="1"/>
  <c r="N104" i="10" s="1"/>
  <c r="R98" i="10" a="1"/>
  <c r="R98" i="10" s="1"/>
  <c r="V105" i="10" a="1"/>
  <c r="V105" i="10" s="1"/>
  <c r="Y98" i="10" a="1"/>
  <c r="Y98" i="10" s="1"/>
  <c r="Y103" i="10" a="1"/>
  <c r="Y103" i="10" s="1"/>
  <c r="Q109" i="10" a="1"/>
  <c r="Q109" i="10" s="1"/>
  <c r="Y97" i="10" a="1"/>
  <c r="Y97" i="10" s="1"/>
  <c r="X111" i="10" a="1"/>
  <c r="X111" i="10" s="1"/>
  <c r="X112" i="10" a="1"/>
  <c r="X112" i="10" s="1"/>
  <c r="P94" i="10" a="1"/>
  <c r="P94" i="10" s="1"/>
  <c r="P95" i="10" a="1"/>
  <c r="P95" i="10" s="1"/>
  <c r="U111" i="10" a="1"/>
  <c r="U111" i="10" s="1"/>
  <c r="R101" i="10" a="1"/>
  <c r="R101" i="10" s="1"/>
  <c r="N101" i="10" a="1"/>
  <c r="N101" i="10" s="1"/>
  <c r="Y108" i="10" a="1"/>
  <c r="Y108" i="10" s="1"/>
  <c r="Y93" i="10" a="1"/>
  <c r="Y93" i="10" s="1"/>
  <c r="T112" i="10" a="1"/>
  <c r="T112" i="10" s="1"/>
  <c r="T94" i="10" a="1"/>
  <c r="T94" i="10" s="1"/>
  <c r="N98" i="10" a="1"/>
  <c r="N98" i="10" s="1"/>
  <c r="V108" i="10" a="1"/>
  <c r="V108" i="10" s="1"/>
  <c r="U110" i="10" a="1"/>
  <c r="U110" i="10" s="1"/>
  <c r="V96" i="10" a="1"/>
  <c r="V96" i="10" s="1"/>
  <c r="S93" i="10" a="1"/>
  <c r="S93" i="10" s="1"/>
  <c r="S98" i="10" a="1"/>
  <c r="S98" i="10" s="1"/>
  <c r="W103" i="10" a="1"/>
  <c r="W103" i="10" s="1"/>
  <c r="W107" i="10" a="1"/>
  <c r="W107" i="10" s="1"/>
  <c r="W108" i="10" a="1"/>
  <c r="W108" i="10" s="1"/>
  <c r="O92" i="10" a="1"/>
  <c r="O92" i="10" s="1"/>
  <c r="O93" i="10" a="1"/>
  <c r="O93" i="10" s="1"/>
  <c r="N97" i="10" a="1"/>
  <c r="N97" i="10" s="1"/>
  <c r="Y104" i="10" a="1"/>
  <c r="Y104" i="10" s="1"/>
  <c r="R96" i="10" a="1"/>
  <c r="R96" i="10" s="1"/>
  <c r="N105" i="10" a="1"/>
  <c r="N105" i="10" s="1"/>
  <c r="Y96" i="10" a="1"/>
  <c r="Y96" i="10" s="1"/>
  <c r="Q103" i="10" a="1"/>
  <c r="Q103" i="10" s="1"/>
  <c r="Q107" i="10" a="1"/>
  <c r="Q107" i="10" s="1"/>
  <c r="N100" i="10" a="1"/>
  <c r="N100" i="10" s="1"/>
  <c r="X109" i="10" a="1"/>
  <c r="X109" i="10" s="1"/>
  <c r="X110" i="10" a="1"/>
  <c r="X110" i="10" s="1"/>
  <c r="P92" i="10" a="1"/>
  <c r="P92" i="10" s="1"/>
  <c r="P93" i="10" a="1"/>
  <c r="P93" i="10" s="1"/>
  <c r="U103" i="10" a="1"/>
  <c r="U103" i="10" s="1"/>
  <c r="Y110" i="10" a="1"/>
  <c r="Y110" i="10" s="1"/>
  <c r="R95" i="10" a="1"/>
  <c r="R95" i="10" s="1"/>
  <c r="Q101" i="10" a="1"/>
  <c r="Q101" i="10" s="1"/>
  <c r="R106" i="10" a="1"/>
  <c r="R106" i="10" s="1"/>
  <c r="U96" i="10" a="1"/>
  <c r="U96" i="10" s="1"/>
  <c r="T110" i="10" a="1"/>
  <c r="T110" i="10" s="1"/>
  <c r="T92" i="10" a="1"/>
  <c r="T92" i="10" s="1"/>
  <c r="V103" i="10" a="1"/>
  <c r="V103" i="10" s="1"/>
  <c r="V106" i="10" a="1"/>
  <c r="V106" i="10" s="1"/>
  <c r="U108" i="10" a="1"/>
  <c r="U108" i="10" s="1"/>
  <c r="R99" i="10" a="1"/>
  <c r="R99" i="10" s="1"/>
  <c r="S112" i="10" a="1"/>
  <c r="S112" i="10" s="1"/>
  <c r="S96" i="10" a="1"/>
  <c r="S96" i="10" s="1"/>
  <c r="W100" i="10" a="1"/>
  <c r="W100" i="10" s="1"/>
  <c r="W105" i="10" a="1"/>
  <c r="W105" i="10" s="1"/>
  <c r="W106" i="10" a="1"/>
  <c r="W106" i="10" s="1"/>
  <c r="O111" i="10" a="1"/>
  <c r="O111" i="10" s="1"/>
  <c r="O112" i="10" a="1"/>
  <c r="O112" i="10" s="1"/>
  <c r="N95" i="10" a="1"/>
  <c r="N95" i="10" s="1"/>
  <c r="Q110" i="10" a="1"/>
  <c r="Q110" i="10" s="1"/>
  <c r="R94" i="10" a="1"/>
  <c r="R94" i="10" s="1"/>
  <c r="V107" i="10" a="1"/>
  <c r="V107" i="10" s="1"/>
  <c r="Y94" i="10" a="1"/>
  <c r="Y94" i="10" s="1"/>
  <c r="Q100" i="10" a="1"/>
  <c r="Q100" i="10" s="1"/>
  <c r="Q105" i="10" a="1"/>
  <c r="Q105" i="10" s="1"/>
  <c r="P101" i="10" a="1"/>
  <c r="P101" i="10" s="1"/>
  <c r="X107" i="10" a="1"/>
  <c r="X107" i="10" s="1"/>
  <c r="X108" i="10" a="1"/>
  <c r="X108" i="10" s="1"/>
  <c r="P111" i="10" a="1"/>
  <c r="P111" i="10" s="1"/>
  <c r="P112" i="10" a="1"/>
  <c r="P112" i="10" s="1"/>
  <c r="N109" i="10" a="1"/>
  <c r="N109" i="10" s="1"/>
  <c r="Q108" i="10" a="1"/>
  <c r="Q108" i="10" s="1"/>
  <c r="U107" i="10" a="1"/>
  <c r="U107" i="10" s="1"/>
  <c r="P100" i="10" a="1"/>
  <c r="P100" i="10" s="1"/>
  <c r="B307" i="11"/>
  <c r="B186" i="11"/>
  <c r="B194" i="11"/>
  <c r="B202" i="11"/>
  <c r="B210" i="11"/>
  <c r="B218" i="11"/>
  <c r="B187" i="11"/>
  <c r="B195" i="11"/>
  <c r="B203" i="11"/>
  <c r="B211" i="11"/>
  <c r="B219" i="11"/>
  <c r="B188" i="11"/>
  <c r="B196" i="11"/>
  <c r="B204" i="11"/>
  <c r="B212" i="11"/>
  <c r="B220" i="11"/>
  <c r="B189" i="11"/>
  <c r="B197" i="11"/>
  <c r="B205" i="11"/>
  <c r="B213" i="11"/>
  <c r="B221" i="11"/>
  <c r="B217" i="11"/>
  <c r="B190" i="11"/>
  <c r="B198" i="11"/>
  <c r="B206" i="11"/>
  <c r="B214" i="11"/>
  <c r="B209" i="11"/>
  <c r="B191" i="11"/>
  <c r="B199" i="11"/>
  <c r="B207" i="11"/>
  <c r="B215" i="11"/>
  <c r="B201" i="11"/>
  <c r="B192" i="11"/>
  <c r="B200" i="11"/>
  <c r="B208" i="11"/>
  <c r="B216" i="11"/>
  <c r="B193" i="11"/>
  <c r="A309" i="11"/>
  <c r="B308" i="11"/>
  <c r="B305" i="11"/>
  <c r="B303" i="11"/>
  <c r="B301" i="11"/>
  <c r="B299" i="11"/>
  <c r="B297" i="11"/>
  <c r="B295" i="11"/>
  <c r="B293" i="11"/>
  <c r="B291" i="11"/>
  <c r="B289" i="11"/>
  <c r="B287" i="11"/>
  <c r="B285" i="11"/>
  <c r="B283" i="11"/>
  <c r="B281" i="11"/>
  <c r="B279" i="11"/>
  <c r="B277" i="11"/>
  <c r="B275" i="11"/>
  <c r="B273" i="11"/>
  <c r="B271" i="11"/>
  <c r="B269" i="11"/>
  <c r="B267" i="11"/>
  <c r="B265" i="11"/>
  <c r="B263" i="11"/>
  <c r="B261" i="11"/>
  <c r="B259" i="11"/>
  <c r="B257" i="11"/>
  <c r="B255" i="11"/>
  <c r="B253" i="11"/>
  <c r="B251" i="11"/>
  <c r="B249" i="11"/>
  <c r="B247" i="11"/>
  <c r="B245" i="11"/>
  <c r="B243" i="11"/>
  <c r="B241" i="11"/>
  <c r="B239" i="11"/>
  <c r="B237" i="11"/>
  <c r="B235" i="11"/>
  <c r="B233" i="11"/>
  <c r="B231" i="11"/>
  <c r="B229" i="11"/>
  <c r="B227" i="11"/>
  <c r="B225" i="11"/>
  <c r="B223" i="11"/>
  <c r="B306" i="11"/>
  <c r="B304" i="11"/>
  <c r="B302" i="11"/>
  <c r="B300" i="11"/>
  <c r="B298" i="11"/>
  <c r="B296" i="11"/>
  <c r="B294" i="11"/>
  <c r="B292" i="11"/>
  <c r="B290" i="11"/>
  <c r="B288" i="11"/>
  <c r="B286" i="11"/>
  <c r="B284" i="11"/>
  <c r="B282" i="11"/>
  <c r="B280" i="11"/>
  <c r="B278" i="11"/>
  <c r="B276" i="11"/>
  <c r="B274" i="11"/>
  <c r="B272" i="11"/>
  <c r="B270" i="11"/>
  <c r="B268" i="11"/>
  <c r="B266" i="11"/>
  <c r="B264" i="11"/>
  <c r="B262" i="11"/>
  <c r="B260" i="11"/>
  <c r="B258" i="11"/>
  <c r="B256" i="11"/>
  <c r="B254" i="11"/>
  <c r="B252" i="11"/>
  <c r="B250" i="11"/>
  <c r="B248" i="11"/>
  <c r="B246" i="11"/>
  <c r="B244" i="11"/>
  <c r="B242" i="11"/>
  <c r="B240" i="11"/>
  <c r="B238" i="11"/>
  <c r="B236" i="11"/>
  <c r="B234" i="11"/>
  <c r="B232" i="11"/>
  <c r="B230" i="11"/>
  <c r="B228" i="11"/>
  <c r="B226" i="11"/>
  <c r="B224" i="11"/>
  <c r="B222" i="11"/>
  <c r="X84" i="10" a="1"/>
  <c r="X84" i="10" s="1"/>
  <c r="O90" i="10" a="1"/>
  <c r="O90" i="10" s="1"/>
  <c r="U81" i="10" a="1"/>
  <c r="U81" i="10" s="1"/>
  <c r="U85" i="10" a="1"/>
  <c r="U85" i="10" s="1"/>
  <c r="P84" i="10" a="1"/>
  <c r="P84" i="10" s="1"/>
  <c r="W90" i="10" a="1"/>
  <c r="W90" i="10" s="1"/>
  <c r="X90" i="10" a="1"/>
  <c r="X90" i="10" s="1"/>
  <c r="X82" i="10" a="1"/>
  <c r="X82" i="10" s="1"/>
  <c r="X86" i="10" a="1"/>
  <c r="X86" i="10" s="1"/>
  <c r="P88" i="10" a="1"/>
  <c r="P88" i="10" s="1"/>
  <c r="U83" i="10" a="1"/>
  <c r="U83" i="10" s="1"/>
  <c r="T83" i="10" a="1"/>
  <c r="T83" i="10" s="1"/>
  <c r="T87" i="10" a="1"/>
  <c r="T87" i="10" s="1"/>
  <c r="T89" i="10" a="1"/>
  <c r="T89" i="10" s="1"/>
  <c r="T81" i="10" a="1"/>
  <c r="T81" i="10" s="1"/>
  <c r="P86" i="10" a="1"/>
  <c r="P86" i="10" s="1"/>
  <c r="S89" i="10" a="1"/>
  <c r="S89" i="10" s="1"/>
  <c r="U87" i="10" a="1"/>
  <c r="U87" i="10" s="1"/>
  <c r="P82" i="10" a="1"/>
  <c r="P82" i="10" s="1"/>
  <c r="T85" i="10" a="1"/>
  <c r="T85" i="10" s="1"/>
  <c r="X88" i="10" a="1"/>
  <c r="X88" i="10" s="1"/>
  <c r="P90" i="10" a="1"/>
  <c r="P90" i="10" s="1"/>
  <c r="N81" i="10" a="1"/>
  <c r="N81" i="10" s="1"/>
  <c r="N90" i="10" a="1"/>
  <c r="N90" i="10" s="1"/>
  <c r="W84" i="10" a="1"/>
  <c r="W84" i="10" s="1"/>
  <c r="V88" i="10" a="1"/>
  <c r="V88" i="10" s="1"/>
  <c r="R83" i="10" a="1"/>
  <c r="R83" i="10" s="1"/>
  <c r="U88" i="10" a="1"/>
  <c r="U88" i="10" s="1"/>
  <c r="Q83" i="10" a="1"/>
  <c r="Q83" i="10" s="1"/>
  <c r="X87" i="10" a="1"/>
  <c r="X87" i="10" s="1"/>
  <c r="T82" i="10" a="1"/>
  <c r="T82" i="10" s="1"/>
  <c r="O87" i="10" a="1"/>
  <c r="O87" i="10" s="1"/>
  <c r="V87" i="10" a="1"/>
  <c r="V87" i="10" s="1"/>
  <c r="V81" i="10" a="1"/>
  <c r="V81" i="10" s="1"/>
  <c r="R89" i="10" a="1"/>
  <c r="R89" i="10" s="1"/>
  <c r="O84" i="10" a="1"/>
  <c r="O84" i="10" s="1"/>
  <c r="N88" i="10" a="1"/>
  <c r="N88" i="10" s="1"/>
  <c r="V82" i="10" a="1"/>
  <c r="V82" i="10" s="1"/>
  <c r="Y87" i="10" a="1"/>
  <c r="Y87" i="10" s="1"/>
  <c r="U82" i="10" a="1"/>
  <c r="U82" i="10" s="1"/>
  <c r="P87" i="10" a="1"/>
  <c r="P87" i="10" s="1"/>
  <c r="X81" i="10" a="1"/>
  <c r="X81" i="10" s="1"/>
  <c r="S86" i="10" a="1"/>
  <c r="S86" i="10" s="1"/>
  <c r="N87" i="10" a="1"/>
  <c r="N87" i="10" s="1"/>
  <c r="N85" i="10" a="1"/>
  <c r="N85" i="10" s="1"/>
  <c r="Y86" i="10" a="1"/>
  <c r="Y86" i="10" s="1"/>
  <c r="R85" i="10" a="1"/>
  <c r="R85" i="10" s="1"/>
  <c r="U89" i="10" a="1"/>
  <c r="U89" i="10" s="1"/>
  <c r="R88" i="10" a="1"/>
  <c r="R88" i="10" s="1"/>
  <c r="O81" i="10" a="1"/>
  <c r="O81" i="10" s="1"/>
  <c r="W88" i="10" a="1"/>
  <c r="W88" i="10" s="1"/>
  <c r="S83" i="10" a="1"/>
  <c r="S83" i="10" s="1"/>
  <c r="R87" i="10" a="1"/>
  <c r="R87" i="10" s="1"/>
  <c r="N82" i="10" a="1"/>
  <c r="N82" i="10" s="1"/>
  <c r="Q87" i="10" a="1"/>
  <c r="Q87" i="10" s="1"/>
  <c r="Y81" i="10" a="1"/>
  <c r="Y81" i="10" s="1"/>
  <c r="T86" i="10" a="1"/>
  <c r="T86" i="10" s="1"/>
  <c r="P81" i="10" a="1"/>
  <c r="P81" i="10" s="1"/>
  <c r="Y84" i="10" a="1"/>
  <c r="Y84" i="10" s="1"/>
  <c r="W85" i="10" a="1"/>
  <c r="W85" i="10" s="1"/>
  <c r="R86" i="10" a="1"/>
  <c r="R86" i="10" s="1"/>
  <c r="Y85" i="10" a="1"/>
  <c r="Y85" i="10" s="1"/>
  <c r="P85" i="10" a="1"/>
  <c r="P85" i="10" s="1"/>
  <c r="V89" i="10" a="1"/>
  <c r="V89" i="10" s="1"/>
  <c r="Q90" i="10" a="1"/>
  <c r="Q90" i="10" s="1"/>
  <c r="Q84" i="10" a="1"/>
  <c r="Q84" i="10" s="1"/>
  <c r="Q85" i="10" a="1"/>
  <c r="Q85" i="10" s="1"/>
  <c r="W89" i="10" a="1"/>
  <c r="W89" i="10" s="1"/>
  <c r="O89" i="10" a="1"/>
  <c r="O89" i="10" s="1"/>
  <c r="W83" i="10" a="1"/>
  <c r="W83" i="10" s="1"/>
  <c r="W87" i="10" a="1"/>
  <c r="W87" i="10" s="1"/>
  <c r="N83" i="10" a="1"/>
  <c r="N83" i="10" s="1"/>
  <c r="S82" i="10" a="1"/>
  <c r="S82" i="10" s="1"/>
  <c r="W81" i="10" a="1"/>
  <c r="W81" i="10" s="1"/>
  <c r="O88" i="10" a="1"/>
  <c r="O88" i="10" s="1"/>
  <c r="W82" i="10" a="1"/>
  <c r="W82" i="10" s="1"/>
  <c r="V86" i="10" a="1"/>
  <c r="V86" i="10" s="1"/>
  <c r="R81" i="10" a="1"/>
  <c r="R81" i="10" s="1"/>
  <c r="Q86" i="10" a="1"/>
  <c r="Q86" i="10" s="1"/>
  <c r="U86" i="10" a="1"/>
  <c r="U86" i="10" s="1"/>
  <c r="Q81" i="10" a="1"/>
  <c r="Q81" i="10" s="1"/>
  <c r="Q88" i="10" a="1"/>
  <c r="Q88" i="10" s="1"/>
  <c r="X85" i="10" a="1"/>
  <c r="X85" i="10" s="1"/>
  <c r="R90" i="10" a="1"/>
  <c r="R90" i="10" s="1"/>
  <c r="O85" i="10" a="1"/>
  <c r="O85" i="10" s="1"/>
  <c r="Y90" i="10" a="1"/>
  <c r="Y90" i="10" s="1"/>
  <c r="V85" i="10" a="1"/>
  <c r="V85" i="10" s="1"/>
  <c r="W86" i="10" a="1"/>
  <c r="W86" i="10" s="1"/>
  <c r="T90" i="10" a="1"/>
  <c r="T90" i="10" s="1"/>
  <c r="T84" i="10" a="1"/>
  <c r="T84" i="10" s="1"/>
  <c r="Y88" i="10" a="1"/>
  <c r="Y88" i="10" s="1"/>
  <c r="S87" i="10" a="1"/>
  <c r="S87" i="10" s="1"/>
  <c r="O82" i="10" a="1"/>
  <c r="O82" i="10" s="1"/>
  <c r="N86" i="10" a="1"/>
  <c r="N86" i="10" s="1"/>
  <c r="Q82" i="10" a="1"/>
  <c r="Q82" i="10" s="1"/>
  <c r="S90" i="10" a="1"/>
  <c r="S90" i="10" s="1"/>
  <c r="S84" i="10" a="1"/>
  <c r="S84" i="10" s="1"/>
  <c r="S81" i="10" a="1"/>
  <c r="S81" i="10" s="1"/>
  <c r="R84" i="10" a="1"/>
  <c r="R84" i="10" s="1"/>
  <c r="R82" i="10" a="1"/>
  <c r="R82" i="10" s="1"/>
  <c r="Y82" i="10" a="1"/>
  <c r="Y82" i="10" s="1"/>
  <c r="O86" i="10" a="1"/>
  <c r="O86" i="10" s="1"/>
  <c r="U90" i="10" a="1"/>
  <c r="U90" i="10" s="1"/>
  <c r="V84" i="10" a="1"/>
  <c r="V84" i="10" s="1"/>
  <c r="X89" i="10" a="1"/>
  <c r="X89" i="10" s="1"/>
  <c r="U84" i="10" a="1"/>
  <c r="U84" i="10" s="1"/>
  <c r="P89" i="10" a="1"/>
  <c r="P89" i="10" s="1"/>
  <c r="X83" i="10" a="1"/>
  <c r="X83" i="10" s="1"/>
  <c r="S88" i="10" a="1"/>
  <c r="S88" i="10" s="1"/>
  <c r="O83" i="10" a="1"/>
  <c r="O83" i="10" s="1"/>
  <c r="N89" i="10" a="1"/>
  <c r="N89" i="10" s="1"/>
  <c r="V83" i="10" a="1"/>
  <c r="V83" i="10" s="1"/>
  <c r="V90" i="10" a="1"/>
  <c r="V90" i="10" s="1"/>
  <c r="S85" i="10" a="1"/>
  <c r="S85" i="10" s="1"/>
  <c r="Y89" i="10" a="1"/>
  <c r="Y89" i="10" s="1"/>
  <c r="N84" i="10" a="1"/>
  <c r="N84" i="10" s="1"/>
  <c r="Q89" i="10" a="1"/>
  <c r="Q89" i="10" s="1"/>
  <c r="Y83" i="10" a="1"/>
  <c r="Y83" i="10" s="1"/>
  <c r="T88" i="10" a="1"/>
  <c r="T88" i="10" s="1"/>
  <c r="P83" i="10" a="1"/>
  <c r="P83" i="10" s="1"/>
  <c r="D3" i="8"/>
  <c r="D2" i="8"/>
  <c r="D4" i="8" s="1"/>
  <c r="C2" i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1" i="1"/>
  <c r="I78" i="12" l="1"/>
  <c r="X78" i="10"/>
  <c r="V78" i="10"/>
  <c r="U78" i="10"/>
  <c r="S78" i="10"/>
  <c r="W78" i="10"/>
  <c r="O78" i="10"/>
  <c r="P78" i="10"/>
  <c r="Q78" i="10"/>
  <c r="N78" i="10"/>
  <c r="T78" i="10"/>
  <c r="R78" i="10"/>
  <c r="W50" i="10"/>
  <c r="T50" i="10"/>
  <c r="U50" i="10"/>
  <c r="O48" i="10"/>
  <c r="U44" i="10"/>
  <c r="W45" i="10"/>
  <c r="T49" i="10"/>
  <c r="R47" i="10"/>
  <c r="Q49" i="10"/>
  <c r="O44" i="10"/>
  <c r="R49" i="10"/>
  <c r="V47" i="10"/>
  <c r="S49" i="10"/>
  <c r="P43" i="10"/>
  <c r="N41" i="10"/>
  <c r="T41" i="10"/>
  <c r="W43" i="10"/>
  <c r="V42" i="10"/>
  <c r="T47" i="10"/>
  <c r="T45" i="10"/>
  <c r="P42" i="10"/>
  <c r="W41" i="10"/>
  <c r="N43" i="10"/>
  <c r="O47" i="10"/>
  <c r="S41" i="10"/>
  <c r="U47" i="10"/>
  <c r="V43" i="10"/>
  <c r="V44" i="10"/>
  <c r="W46" i="10"/>
  <c r="N42" i="10"/>
  <c r="O43" i="10"/>
  <c r="O42" i="10"/>
  <c r="O45" i="10"/>
  <c r="N45" i="10"/>
  <c r="P45" i="10"/>
  <c r="X43" i="10"/>
  <c r="S43" i="10"/>
  <c r="V50" i="10"/>
  <c r="V49" i="10"/>
  <c r="W42" i="10"/>
  <c r="T43" i="10"/>
  <c r="R42" i="10"/>
  <c r="Q44" i="10"/>
  <c r="S42" i="10"/>
  <c r="U41" i="10"/>
  <c r="O46" i="10"/>
  <c r="N46" i="10"/>
  <c r="N48" i="10"/>
  <c r="X49" i="10"/>
  <c r="Q41" i="10"/>
  <c r="T48" i="10"/>
  <c r="T42" i="10"/>
  <c r="S48" i="10"/>
  <c r="X48" i="10"/>
  <c r="X47" i="10"/>
  <c r="V46" i="10"/>
  <c r="Q45" i="10"/>
  <c r="S45" i="10"/>
  <c r="T44" i="10"/>
  <c r="O41" i="10"/>
  <c r="X44" i="10"/>
  <c r="U46" i="10"/>
  <c r="U49" i="10"/>
  <c r="U42" i="10"/>
  <c r="P46" i="10"/>
  <c r="W47" i="10"/>
  <c r="N47" i="10"/>
  <c r="S46" i="10"/>
  <c r="U43" i="10"/>
  <c r="S44" i="10"/>
  <c r="W44" i="10"/>
  <c r="R41" i="10"/>
  <c r="P50" i="10"/>
  <c r="W49" i="10"/>
  <c r="P49" i="10"/>
  <c r="X45" i="10"/>
  <c r="W48" i="10"/>
  <c r="N44" i="10"/>
  <c r="R50" i="10"/>
  <c r="U48" i="10"/>
  <c r="P41" i="10"/>
  <c r="V41" i="10"/>
  <c r="Q50" i="10"/>
  <c r="R48" i="10"/>
  <c r="P47" i="10"/>
  <c r="X50" i="10"/>
  <c r="R43" i="10"/>
  <c r="O50" i="10"/>
  <c r="P44" i="10"/>
  <c r="S47" i="10"/>
  <c r="R44" i="10"/>
  <c r="X41" i="10"/>
  <c r="T46" i="10"/>
  <c r="X42" i="10"/>
  <c r="N49" i="10"/>
  <c r="Q42" i="10"/>
  <c r="V45" i="10"/>
  <c r="Q46" i="10"/>
  <c r="R45" i="10"/>
  <c r="O49" i="10"/>
  <c r="R46" i="10"/>
  <c r="Q43" i="10"/>
  <c r="U45" i="10"/>
  <c r="Q48" i="10"/>
  <c r="V48" i="10"/>
  <c r="P48" i="10"/>
  <c r="X46" i="10"/>
  <c r="S50" i="10"/>
  <c r="N50" i="10"/>
  <c r="Q47" i="10"/>
  <c r="A310" i="11"/>
  <c r="B309" i="11"/>
  <c r="B175" i="8"/>
  <c r="B183" i="8"/>
  <c r="B191" i="8"/>
  <c r="B199" i="8"/>
  <c r="B207" i="8"/>
  <c r="B215" i="8"/>
  <c r="B223" i="8"/>
  <c r="B231" i="8"/>
  <c r="B239" i="8"/>
  <c r="B247" i="8"/>
  <c r="B255" i="8"/>
  <c r="B263" i="8"/>
  <c r="B271" i="8"/>
  <c r="B279" i="8"/>
  <c r="B287" i="8"/>
  <c r="B295" i="8"/>
  <c r="B303" i="8"/>
  <c r="B171" i="8"/>
  <c r="B195" i="8"/>
  <c r="B227" i="8"/>
  <c r="B259" i="8"/>
  <c r="B291" i="8"/>
  <c r="B176" i="8"/>
  <c r="B184" i="8"/>
  <c r="B192" i="8"/>
  <c r="B200" i="8"/>
  <c r="B208" i="8"/>
  <c r="B216" i="8"/>
  <c r="B224" i="8"/>
  <c r="B232" i="8"/>
  <c r="B240" i="8"/>
  <c r="B248" i="8"/>
  <c r="B256" i="8"/>
  <c r="B264" i="8"/>
  <c r="B272" i="8"/>
  <c r="B280" i="8"/>
  <c r="B288" i="8"/>
  <c r="B296" i="8"/>
  <c r="B304" i="8"/>
  <c r="B203" i="8"/>
  <c r="B235" i="8"/>
  <c r="B275" i="8"/>
  <c r="B188" i="8"/>
  <c r="B220" i="8"/>
  <c r="B177" i="8"/>
  <c r="B185" i="8"/>
  <c r="B193" i="8"/>
  <c r="B201" i="8"/>
  <c r="B209" i="8"/>
  <c r="B217" i="8"/>
  <c r="B225" i="8"/>
  <c r="B233" i="8"/>
  <c r="B241" i="8"/>
  <c r="B249" i="8"/>
  <c r="B257" i="8"/>
  <c r="B265" i="8"/>
  <c r="B273" i="8"/>
  <c r="B281" i="8"/>
  <c r="B289" i="8"/>
  <c r="B297" i="8"/>
  <c r="B305" i="8"/>
  <c r="B179" i="8"/>
  <c r="B211" i="8"/>
  <c r="B243" i="8"/>
  <c r="B267" i="8"/>
  <c r="B299" i="8"/>
  <c r="B196" i="8"/>
  <c r="B212" i="8"/>
  <c r="B178" i="8"/>
  <c r="B186" i="8"/>
  <c r="B194" i="8"/>
  <c r="B202" i="8"/>
  <c r="B210" i="8"/>
  <c r="B218" i="8"/>
  <c r="B226" i="8"/>
  <c r="B234" i="8"/>
  <c r="B242" i="8"/>
  <c r="B250" i="8"/>
  <c r="B258" i="8"/>
  <c r="B266" i="8"/>
  <c r="B274" i="8"/>
  <c r="B282" i="8"/>
  <c r="B290" i="8"/>
  <c r="B298" i="8"/>
  <c r="B306" i="8"/>
  <c r="B187" i="8"/>
  <c r="B219" i="8"/>
  <c r="B251" i="8"/>
  <c r="B283" i="8"/>
  <c r="B172" i="8"/>
  <c r="B180" i="8"/>
  <c r="B204" i="8"/>
  <c r="B190" i="8"/>
  <c r="B222" i="8"/>
  <c r="B245" i="8"/>
  <c r="B268" i="8"/>
  <c r="B286" i="8"/>
  <c r="B197" i="8"/>
  <c r="B228" i="8"/>
  <c r="B246" i="8"/>
  <c r="B269" i="8"/>
  <c r="B292" i="8"/>
  <c r="B198" i="8"/>
  <c r="B229" i="8"/>
  <c r="B252" i="8"/>
  <c r="B270" i="8"/>
  <c r="B293" i="8"/>
  <c r="B173" i="8"/>
  <c r="B205" i="8"/>
  <c r="B230" i="8"/>
  <c r="B253" i="8"/>
  <c r="B276" i="8"/>
  <c r="B294" i="8"/>
  <c r="B174" i="8"/>
  <c r="B206" i="8"/>
  <c r="B236" i="8"/>
  <c r="B254" i="8"/>
  <c r="B277" i="8"/>
  <c r="B300" i="8"/>
  <c r="B214" i="8"/>
  <c r="B278" i="8"/>
  <c r="B221" i="8"/>
  <c r="B284" i="8"/>
  <c r="B285" i="8"/>
  <c r="B244" i="8"/>
  <c r="B182" i="8"/>
  <c r="B189" i="8"/>
  <c r="B213" i="8"/>
  <c r="B237" i="8"/>
  <c r="B302" i="8"/>
  <c r="B260" i="8"/>
  <c r="B262" i="8"/>
  <c r="B238" i="8"/>
  <c r="B301" i="8"/>
  <c r="B181" i="8"/>
  <c r="B261" i="8"/>
  <c r="L27" i="10"/>
  <c r="M27" i="10" s="1"/>
  <c r="M28" i="10" s="1"/>
  <c r="M29" i="10" s="1"/>
  <c r="M30" i="10" s="1"/>
  <c r="M31" i="10" s="1"/>
  <c r="M32" i="10" s="1"/>
  <c r="M33" i="10" s="1"/>
  <c r="M34" i="10" s="1"/>
  <c r="M35" i="10" s="1"/>
  <c r="M36" i="10" s="1"/>
  <c r="H2" i="10" l="1"/>
  <c r="I78" i="10"/>
  <c r="T39" i="10"/>
  <c r="O39" i="10"/>
  <c r="U39" i="10"/>
  <c r="S39" i="10"/>
  <c r="P39" i="10"/>
  <c r="W39" i="10"/>
  <c r="V39" i="10"/>
  <c r="N39" i="10"/>
  <c r="R39" i="10"/>
  <c r="X39" i="10"/>
  <c r="Q39" i="10"/>
  <c r="S48" i="12"/>
  <c r="S46" i="12"/>
  <c r="W46" i="12"/>
  <c r="O47" i="12"/>
  <c r="W49" i="12"/>
  <c r="S44" i="12"/>
  <c r="T44" i="12"/>
  <c r="T45" i="12"/>
  <c r="N50" i="12"/>
  <c r="V46" i="12"/>
  <c r="U45" i="12"/>
  <c r="P46" i="12"/>
  <c r="X43" i="12"/>
  <c r="Q50" i="12"/>
  <c r="R48" i="12"/>
  <c r="R49" i="12"/>
  <c r="V50" i="12"/>
  <c r="Q45" i="12"/>
  <c r="O48" i="12"/>
  <c r="S49" i="12"/>
  <c r="V42" i="12"/>
  <c r="X47" i="12"/>
  <c r="U50" i="12"/>
  <c r="X45" i="12"/>
  <c r="N47" i="12"/>
  <c r="Q44" i="12"/>
  <c r="R50" i="12"/>
  <c r="T43" i="12"/>
  <c r="P49" i="12"/>
  <c r="W45" i="12"/>
  <c r="W43" i="12"/>
  <c r="P44" i="12"/>
  <c r="P45" i="12"/>
  <c r="V49" i="12"/>
  <c r="P48" i="12"/>
  <c r="R44" i="12"/>
  <c r="P47" i="12"/>
  <c r="N48" i="12"/>
  <c r="V43" i="12"/>
  <c r="U43" i="12"/>
  <c r="U44" i="12"/>
  <c r="O49" i="12"/>
  <c r="W47" i="12"/>
  <c r="Q48" i="12"/>
  <c r="O46" i="12"/>
  <c r="U41" i="12"/>
  <c r="N46" i="12"/>
  <c r="V45" i="12"/>
  <c r="V41" i="12"/>
  <c r="U48" i="12"/>
  <c r="O42" i="12"/>
  <c r="O43" i="12"/>
  <c r="W44" i="12"/>
  <c r="P41" i="12"/>
  <c r="P42" i="12"/>
  <c r="Y43" i="12"/>
  <c r="Y44" i="12"/>
  <c r="O45" i="12"/>
  <c r="Q47" i="12"/>
  <c r="W48" i="12"/>
  <c r="X48" i="12"/>
  <c r="T47" i="12"/>
  <c r="N42" i="12"/>
  <c r="Q46" i="12"/>
  <c r="R45" i="12"/>
  <c r="R41" i="12"/>
  <c r="P50" i="12"/>
  <c r="R47" i="12"/>
  <c r="U42" i="12"/>
  <c r="Q49" i="12"/>
  <c r="X44" i="12"/>
  <c r="Y48" i="12"/>
  <c r="T49" i="12"/>
  <c r="T50" i="12"/>
  <c r="W50" i="12"/>
  <c r="W41" i="12"/>
  <c r="P43" i="12"/>
  <c r="Y45" i="12"/>
  <c r="R46" i="12"/>
  <c r="V48" i="12"/>
  <c r="O41" i="12"/>
  <c r="X46" i="12"/>
  <c r="R43" i="12"/>
  <c r="S50" i="12"/>
  <c r="S41" i="12"/>
  <c r="T41" i="12"/>
  <c r="T42" i="12"/>
  <c r="N44" i="12"/>
  <c r="U46" i="12"/>
  <c r="U47" i="12"/>
  <c r="Y41" i="12"/>
  <c r="O44" i="12"/>
  <c r="W42" i="12"/>
  <c r="X49" i="12"/>
  <c r="Q43" i="12"/>
  <c r="S47" i="12"/>
  <c r="Y49" i="12"/>
  <c r="S42" i="12"/>
  <c r="T46" i="12"/>
  <c r="N43" i="12"/>
  <c r="V47" i="12"/>
  <c r="V44" i="12"/>
  <c r="Y42" i="12"/>
  <c r="X41" i="12"/>
  <c r="X50" i="12"/>
  <c r="Y50" i="12"/>
  <c r="R42" i="12"/>
  <c r="Q41" i="12"/>
  <c r="N45" i="12"/>
  <c r="S43" i="12"/>
  <c r="S45" i="12"/>
  <c r="T48" i="12"/>
  <c r="N49" i="12"/>
  <c r="U49" i="12"/>
  <c r="X42" i="12"/>
  <c r="Y46" i="12"/>
  <c r="Y47" i="12"/>
  <c r="Q42" i="12"/>
  <c r="N41" i="12"/>
  <c r="O50" i="12"/>
  <c r="E185" i="11"/>
  <c r="E184" i="11"/>
  <c r="E180" i="11"/>
  <c r="E181" i="11"/>
  <c r="E174" i="11"/>
  <c r="E173" i="11"/>
  <c r="B310" i="11"/>
  <c r="A311" i="11"/>
  <c r="E183" i="11"/>
  <c r="E176" i="11"/>
  <c r="E177" i="11"/>
  <c r="E171" i="11"/>
  <c r="E182" i="11"/>
  <c r="E175" i="11"/>
  <c r="E178" i="11"/>
  <c r="E179" i="11"/>
  <c r="E172" i="11"/>
  <c r="L28" i="10"/>
  <c r="L29" i="10" s="1"/>
  <c r="L30" i="10" s="1"/>
  <c r="L31" i="10" s="1"/>
  <c r="L32" i="10" s="1"/>
  <c r="L33" i="10" s="1"/>
  <c r="L34" i="10" s="1"/>
  <c r="L35" i="10" s="1"/>
  <c r="L36" i="10" s="1"/>
  <c r="L37" i="10"/>
  <c r="M37" i="10" s="1"/>
  <c r="L20" i="10"/>
  <c r="L21" i="10" s="1"/>
  <c r="L22" i="10" s="1"/>
  <c r="I39" i="10" l="1"/>
  <c r="H1" i="10" s="1"/>
  <c r="X39" i="12"/>
  <c r="N39" i="12"/>
  <c r="T39" i="12"/>
  <c r="P39" i="12"/>
  <c r="U39" i="12"/>
  <c r="S39" i="12"/>
  <c r="Q39" i="12"/>
  <c r="O39" i="12"/>
  <c r="W39" i="12"/>
  <c r="Y39" i="12"/>
  <c r="R39" i="12"/>
  <c r="V39" i="12"/>
  <c r="A312" i="11"/>
  <c r="B311" i="11"/>
  <c r="AE23" i="10"/>
  <c r="AM23" i="10"/>
  <c r="AA24" i="10"/>
  <c r="AI24" i="10"/>
  <c r="AE25" i="10"/>
  <c r="AM25" i="10"/>
  <c r="AE11" i="10"/>
  <c r="AM11" i="10"/>
  <c r="AA12" i="10"/>
  <c r="AI12" i="10"/>
  <c r="Z11" i="10"/>
  <c r="AL12" i="10"/>
  <c r="AI23" i="10"/>
  <c r="AM24" i="10"/>
  <c r="AI25" i="10"/>
  <c r="AA11" i="10"/>
  <c r="AM12" i="10"/>
  <c r="AB23" i="10"/>
  <c r="AF24" i="10"/>
  <c r="AB25" i="10"/>
  <c r="AJ11" i="10"/>
  <c r="AF12" i="10"/>
  <c r="AC23" i="10"/>
  <c r="Y24" i="10"/>
  <c r="AK25" i="10"/>
  <c r="AC11" i="10"/>
  <c r="Y12" i="10"/>
  <c r="AL23" i="10"/>
  <c r="AH24" i="10"/>
  <c r="AD25" i="10"/>
  <c r="AD11" i="10"/>
  <c r="Z12" i="10"/>
  <c r="AF23" i="10"/>
  <c r="AB24" i="10"/>
  <c r="AJ24" i="10"/>
  <c r="AF25" i="10"/>
  <c r="AF11" i="10"/>
  <c r="AB12" i="10"/>
  <c r="AJ12" i="10"/>
  <c r="Y23" i="10"/>
  <c r="AG23" i="10"/>
  <c r="AC24" i="10"/>
  <c r="AK24" i="10"/>
  <c r="Y25" i="10"/>
  <c r="AG25" i="10"/>
  <c r="AG11" i="10"/>
  <c r="AC12" i="10"/>
  <c r="AK12" i="10"/>
  <c r="Z23" i="10"/>
  <c r="AH23" i="10"/>
  <c r="AD24" i="10"/>
  <c r="AL24" i="10"/>
  <c r="Z25" i="10"/>
  <c r="AH25" i="10"/>
  <c r="AH11" i="10"/>
  <c r="AD12" i="10"/>
  <c r="AA23" i="10"/>
  <c r="AE24" i="10"/>
  <c r="AA25" i="10"/>
  <c r="AI11" i="10"/>
  <c r="AE12" i="10"/>
  <c r="AJ23" i="10"/>
  <c r="AJ25" i="10"/>
  <c r="AB11" i="10"/>
  <c r="AK23" i="10"/>
  <c r="AG24" i="10"/>
  <c r="AC25" i="10"/>
  <c r="AK11" i="10"/>
  <c r="AG12" i="10"/>
  <c r="AD23" i="10"/>
  <c r="Z24" i="10"/>
  <c r="AL25" i="10"/>
  <c r="AL11" i="10"/>
  <c r="AH12" i="10"/>
  <c r="AM51" i="10"/>
  <c r="AE51" i="10"/>
  <c r="W51" i="10"/>
  <c r="O51" i="10"/>
  <c r="AG16" i="10"/>
  <c r="Y16" i="10"/>
  <c r="P16" i="10"/>
  <c r="AD41" i="10"/>
  <c r="AL41" i="10"/>
  <c r="Z42" i="10"/>
  <c r="AH42" i="10"/>
  <c r="AD43" i="10"/>
  <c r="AL43" i="10"/>
  <c r="Z44" i="10"/>
  <c r="AH44" i="10"/>
  <c r="AG39" i="10"/>
  <c r="AL51" i="10"/>
  <c r="AD51" i="10"/>
  <c r="V51" i="10"/>
  <c r="N51" i="10"/>
  <c r="AF16" i="10"/>
  <c r="X16" i="10"/>
  <c r="O16" i="10"/>
  <c r="AE41" i="10"/>
  <c r="AM41" i="10"/>
  <c r="AA42" i="10"/>
  <c r="AI42" i="10"/>
  <c r="AE43" i="10"/>
  <c r="AM43" i="10"/>
  <c r="AA44" i="10"/>
  <c r="AI44" i="10"/>
  <c r="Z39" i="10"/>
  <c r="AH39" i="10"/>
  <c r="AE39" i="10"/>
  <c r="AM39" i="10"/>
  <c r="AK51" i="10"/>
  <c r="AC51" i="10"/>
  <c r="U51" i="10"/>
  <c r="AM16" i="10"/>
  <c r="AE16" i="10"/>
  <c r="W16" i="10"/>
  <c r="N16" i="10"/>
  <c r="AF41" i="10"/>
  <c r="AB42" i="10"/>
  <c r="AJ42" i="10"/>
  <c r="AF43" i="10"/>
  <c r="AB44" i="10"/>
  <c r="AJ44" i="10"/>
  <c r="AA39" i="10"/>
  <c r="AI39" i="10"/>
  <c r="AB39" i="10"/>
  <c r="AJ39" i="10"/>
  <c r="AJ51" i="10"/>
  <c r="AB51" i="10"/>
  <c r="T51" i="10"/>
  <c r="AL16" i="10"/>
  <c r="AD16" i="10"/>
  <c r="V16" i="10"/>
  <c r="T16" i="10"/>
  <c r="AG41" i="10"/>
  <c r="AC42" i="10"/>
  <c r="AK42" i="10"/>
  <c r="AG43" i="10"/>
  <c r="AC44" i="10"/>
  <c r="AK44" i="10"/>
  <c r="AI51" i="10"/>
  <c r="AA51" i="10"/>
  <c r="S51" i="10"/>
  <c r="AK16" i="10"/>
  <c r="AC16" i="10"/>
  <c r="U16" i="10"/>
  <c r="Z41" i="10"/>
  <c r="AH41" i="10"/>
  <c r="AD42" i="10"/>
  <c r="AL42" i="10"/>
  <c r="Z43" i="10"/>
  <c r="AH43" i="10"/>
  <c r="AD44" i="10"/>
  <c r="AL44" i="10"/>
  <c r="AC39" i="10"/>
  <c r="AK39" i="10"/>
  <c r="Y51" i="10"/>
  <c r="Q51" i="10"/>
  <c r="AI16" i="10"/>
  <c r="AA16" i="10"/>
  <c r="R16" i="10"/>
  <c r="AJ41" i="10"/>
  <c r="AF42" i="10"/>
  <c r="AB43" i="10"/>
  <c r="AH51" i="10"/>
  <c r="Z51" i="10"/>
  <c r="R51" i="10"/>
  <c r="AJ16" i="10"/>
  <c r="AB16" i="10"/>
  <c r="S16" i="10"/>
  <c r="AA41" i="10"/>
  <c r="AI41" i="10"/>
  <c r="AE42" i="10"/>
  <c r="AM42" i="10"/>
  <c r="AA43" i="10"/>
  <c r="AI43" i="10"/>
  <c r="AE44" i="10"/>
  <c r="AM44" i="10"/>
  <c r="AD39" i="10"/>
  <c r="AL39" i="10"/>
  <c r="AG51" i="10"/>
  <c r="AB41" i="10"/>
  <c r="AJ43" i="10"/>
  <c r="AF44" i="10"/>
  <c r="AF51" i="10"/>
  <c r="X51" i="10"/>
  <c r="P51" i="10"/>
  <c r="AH16" i="10"/>
  <c r="Z16" i="10"/>
  <c r="Q16" i="10"/>
  <c r="AC41" i="10"/>
  <c r="AK41" i="10"/>
  <c r="AG42" i="10"/>
  <c r="AC43" i="10"/>
  <c r="AK43" i="10"/>
  <c r="AG44" i="10"/>
  <c r="AF39" i="10"/>
  <c r="M44" i="10"/>
  <c r="M43" i="10"/>
  <c r="M41" i="10"/>
  <c r="M42" i="10"/>
  <c r="M17" i="10"/>
  <c r="M18" i="10"/>
  <c r="L57" i="10"/>
  <c r="M57" i="10" s="1"/>
  <c r="L53" i="10"/>
  <c r="M53" i="10" s="1"/>
  <c r="L55" i="10"/>
  <c r="M55" i="10" s="1"/>
  <c r="L52" i="10"/>
  <c r="M52" i="10" s="1"/>
  <c r="L54" i="10"/>
  <c r="M54" i="10" s="1"/>
  <c r="L56" i="10"/>
  <c r="M56" i="10" s="1"/>
  <c r="M20" i="10"/>
  <c r="M21" i="10" s="1"/>
  <c r="M22" i="10" s="1"/>
  <c r="X17" i="10" l="1"/>
  <c r="X18" i="10"/>
  <c r="R18" i="10"/>
  <c r="R17" i="10"/>
  <c r="Q18" i="10"/>
  <c r="Q17" i="10"/>
  <c r="T17" i="10"/>
  <c r="T18" i="10"/>
  <c r="V17" i="10"/>
  <c r="V18" i="10"/>
  <c r="N18" i="10"/>
  <c r="N17" i="10"/>
  <c r="W18" i="10"/>
  <c r="W17" i="10"/>
  <c r="S17" i="10"/>
  <c r="S18" i="10"/>
  <c r="U17" i="10"/>
  <c r="U18" i="10"/>
  <c r="O17" i="10"/>
  <c r="O18" i="10"/>
  <c r="P18" i="10"/>
  <c r="P17" i="10"/>
  <c r="I39" i="12"/>
  <c r="H1" i="12" s="1"/>
  <c r="B312" i="11"/>
  <c r="A313" i="11"/>
  <c r="R66" i="10"/>
  <c r="R74" i="10"/>
  <c r="R65" i="10"/>
  <c r="R73" i="10"/>
  <c r="R69" i="10"/>
  <c r="R68" i="10"/>
  <c r="R76" i="10"/>
  <c r="R67" i="10"/>
  <c r="R64" i="10"/>
  <c r="R72" i="10"/>
  <c r="R63" i="10"/>
  <c r="R71" i="10"/>
  <c r="R75" i="10"/>
  <c r="R70" i="10"/>
  <c r="R77" i="10"/>
  <c r="N70" i="10"/>
  <c r="N77" i="10"/>
  <c r="N69" i="10"/>
  <c r="N64" i="10"/>
  <c r="N72" i="10"/>
  <c r="N68" i="10"/>
  <c r="N76" i="10"/>
  <c r="N63" i="10"/>
  <c r="N67" i="10"/>
  <c r="N75" i="10"/>
  <c r="N66" i="10"/>
  <c r="N74" i="10"/>
  <c r="N65" i="10"/>
  <c r="N73" i="10"/>
  <c r="N71" i="10"/>
  <c r="P64" i="10"/>
  <c r="P72" i="10"/>
  <c r="P63" i="10"/>
  <c r="P71" i="10"/>
  <c r="P66" i="10"/>
  <c r="P65" i="10"/>
  <c r="P70" i="10"/>
  <c r="P75" i="10"/>
  <c r="P69" i="10"/>
  <c r="P77" i="10"/>
  <c r="P68" i="10"/>
  <c r="P76" i="10"/>
  <c r="P67" i="10"/>
  <c r="P74" i="10"/>
  <c r="P73" i="10"/>
  <c r="O63" i="10"/>
  <c r="O71" i="10"/>
  <c r="O70" i="10"/>
  <c r="O66" i="10"/>
  <c r="O73" i="10"/>
  <c r="O74" i="10"/>
  <c r="O64" i="10"/>
  <c r="O72" i="10"/>
  <c r="O69" i="10"/>
  <c r="O77" i="10"/>
  <c r="O68" i="10"/>
  <c r="O76" i="10"/>
  <c r="O67" i="10"/>
  <c r="O75" i="10"/>
  <c r="O65" i="10"/>
  <c r="Q65" i="10"/>
  <c r="Q73" i="10"/>
  <c r="Q72" i="10"/>
  <c r="Q68" i="10"/>
  <c r="Q64" i="10"/>
  <c r="Q63" i="10"/>
  <c r="Q71" i="10"/>
  <c r="Q66" i="10"/>
  <c r="Q74" i="10"/>
  <c r="Q70" i="10"/>
  <c r="Q76" i="10"/>
  <c r="Q69" i="10"/>
  <c r="Q77" i="10"/>
  <c r="Q75" i="10"/>
  <c r="Q67" i="10"/>
  <c r="S67" i="10"/>
  <c r="S75" i="10"/>
  <c r="S74" i="10"/>
  <c r="S66" i="10"/>
  <c r="S76" i="10"/>
  <c r="S65" i="10"/>
  <c r="S73" i="10"/>
  <c r="S68" i="10"/>
  <c r="S64" i="10"/>
  <c r="S72" i="10"/>
  <c r="S63" i="10"/>
  <c r="S71" i="10"/>
  <c r="S70" i="10"/>
  <c r="S69" i="10"/>
  <c r="S77" i="10"/>
  <c r="A307" i="8"/>
  <c r="A308" i="8" l="1"/>
  <c r="B307" i="8"/>
  <c r="B313" i="11"/>
  <c r="A314" i="11"/>
  <c r="A309" i="8" l="1"/>
  <c r="B308" i="8"/>
  <c r="A315" i="11"/>
  <c r="B314" i="11"/>
  <c r="E170" i="8"/>
  <c r="E79" i="8"/>
  <c r="E162" i="8"/>
  <c r="E165" i="8"/>
  <c r="E155" i="8"/>
  <c r="E78" i="8"/>
  <c r="E88" i="8"/>
  <c r="E51" i="8"/>
  <c r="E75" i="8"/>
  <c r="E90" i="8"/>
  <c r="AF70" i="10"/>
  <c r="AJ74" i="10"/>
  <c r="AM77" i="10"/>
  <c r="AD68" i="10"/>
  <c r="AK75" i="10"/>
  <c r="AG71" i="10"/>
  <c r="AE69" i="10"/>
  <c r="AL76" i="10"/>
  <c r="AC67" i="10"/>
  <c r="AH72" i="10"/>
  <c r="AI73" i="10"/>
  <c r="Z64" i="10"/>
  <c r="AB66" i="10"/>
  <c r="Y63" i="10"/>
  <c r="AA65" i="10"/>
  <c r="E33" i="8"/>
  <c r="E63" i="8"/>
  <c r="E103" i="8"/>
  <c r="E107" i="8"/>
  <c r="E133" i="8"/>
  <c r="E135" i="8"/>
  <c r="E137" i="8"/>
  <c r="E161" i="8"/>
  <c r="E18" i="8"/>
  <c r="E39" i="8"/>
  <c r="E26" i="8"/>
  <c r="E31" i="8"/>
  <c r="E6" i="8"/>
  <c r="E47" i="8"/>
  <c r="E55" i="8"/>
  <c r="B309" i="8" l="1"/>
  <c r="A310" i="8"/>
  <c r="B315" i="11"/>
  <c r="A316" i="11"/>
  <c r="E92" i="8"/>
  <c r="E150" i="8"/>
  <c r="E10" i="8"/>
  <c r="E22" i="8"/>
  <c r="E163" i="8"/>
  <c r="E82" i="8"/>
  <c r="E114" i="8"/>
  <c r="E73" i="8"/>
  <c r="E118" i="8"/>
  <c r="E143" i="8"/>
  <c r="E86" i="8"/>
  <c r="E76" i="8"/>
  <c r="E84" i="8"/>
  <c r="E148" i="8"/>
  <c r="E141" i="8"/>
  <c r="E80" i="8"/>
  <c r="E14" i="8"/>
  <c r="E43" i="8"/>
  <c r="E83" i="8"/>
  <c r="E59" i="8"/>
  <c r="E156" i="8"/>
  <c r="E124" i="8"/>
  <c r="E158" i="8"/>
  <c r="E69" i="8"/>
  <c r="E120" i="8"/>
  <c r="E97" i="8"/>
  <c r="E29" i="8"/>
  <c r="E53" i="8"/>
  <c r="E152" i="8"/>
  <c r="E144" i="8"/>
  <c r="E166" i="8"/>
  <c r="E146" i="8"/>
  <c r="E112" i="8"/>
  <c r="E57" i="8"/>
  <c r="E116" i="8"/>
  <c r="E61" i="8"/>
  <c r="E139" i="8"/>
  <c r="E111" i="8"/>
  <c r="E71" i="8"/>
  <c r="E154" i="8"/>
  <c r="E105" i="8"/>
  <c r="E104" i="8"/>
  <c r="E140" i="8"/>
  <c r="E113" i="8"/>
  <c r="E121" i="8"/>
  <c r="E168" i="8"/>
  <c r="E99" i="8"/>
  <c r="E77" i="8"/>
  <c r="E91" i="8"/>
  <c r="E35" i="8"/>
  <c r="E100" i="8"/>
  <c r="E147" i="8"/>
  <c r="E132" i="8"/>
  <c r="E45" i="8"/>
  <c r="E94" i="8"/>
  <c r="E41" i="8"/>
  <c r="E37" i="8"/>
  <c r="E81" i="8"/>
  <c r="E109" i="8"/>
  <c r="E129" i="8"/>
  <c r="E101" i="8"/>
  <c r="E108" i="8"/>
  <c r="E151" i="8"/>
  <c r="E67" i="8"/>
  <c r="E49" i="8"/>
  <c r="E126" i="8"/>
  <c r="E122" i="8"/>
  <c r="E131" i="8"/>
  <c r="E65" i="8"/>
  <c r="E87" i="8"/>
  <c r="E72" i="8"/>
  <c r="E138" i="8"/>
  <c r="E142" i="8"/>
  <c r="E159" i="8"/>
  <c r="E153" i="8"/>
  <c r="E130" i="8"/>
  <c r="E136" i="8"/>
  <c r="E134" i="8"/>
  <c r="E128" i="8"/>
  <c r="E93" i="8"/>
  <c r="E125" i="8"/>
  <c r="E160" i="8"/>
  <c r="E145" i="8"/>
  <c r="E149" i="8"/>
  <c r="E157" i="8"/>
  <c r="E167" i="8"/>
  <c r="E169" i="8"/>
  <c r="E96" i="8"/>
  <c r="E117" i="8"/>
  <c r="E164" i="8"/>
  <c r="E127" i="8"/>
  <c r="E123" i="8"/>
  <c r="E119" i="8"/>
  <c r="E115" i="8"/>
  <c r="E95" i="8"/>
  <c r="E89" i="8"/>
  <c r="E98" i="8"/>
  <c r="E110" i="8"/>
  <c r="E106" i="8"/>
  <c r="E102" i="8"/>
  <c r="E85" i="8"/>
  <c r="E74" i="8"/>
  <c r="E8" i="8"/>
  <c r="E12" i="8"/>
  <c r="E20" i="8"/>
  <c r="E30" i="8"/>
  <c r="E32" i="8"/>
  <c r="E38" i="8"/>
  <c r="E40" i="8"/>
  <c r="E46" i="8"/>
  <c r="E48" i="8"/>
  <c r="E54" i="8"/>
  <c r="E56" i="8"/>
  <c r="E62" i="8"/>
  <c r="E64" i="8"/>
  <c r="E70" i="8"/>
  <c r="E16" i="8"/>
  <c r="E24" i="8"/>
  <c r="E28" i="8"/>
  <c r="E34" i="8"/>
  <c r="E36" i="8"/>
  <c r="E42" i="8"/>
  <c r="E44" i="8"/>
  <c r="E50" i="8"/>
  <c r="E52" i="8"/>
  <c r="E58" i="8"/>
  <c r="E60" i="8"/>
  <c r="E66" i="8"/>
  <c r="E68" i="8"/>
  <c r="E27" i="8"/>
  <c r="E25" i="8"/>
  <c r="E23" i="8"/>
  <c r="E21" i="8"/>
  <c r="E19" i="8"/>
  <c r="E17" i="8"/>
  <c r="E15" i="8"/>
  <c r="E11" i="8"/>
  <c r="E9" i="8"/>
  <c r="E7" i="8"/>
  <c r="E13" i="8"/>
  <c r="B310" i="8" l="1"/>
  <c r="A311" i="8"/>
  <c r="A317" i="11"/>
  <c r="B316" i="11"/>
  <c r="B311" i="8" l="1"/>
  <c r="A312" i="8"/>
  <c r="A318" i="11"/>
  <c r="B317" i="11"/>
  <c r="B312" i="8" l="1"/>
  <c r="A313" i="8"/>
  <c r="B318" i="11"/>
  <c r="A319" i="11"/>
  <c r="B313" i="8" l="1"/>
  <c r="A314" i="8"/>
  <c r="A320" i="11"/>
  <c r="B319" i="11"/>
  <c r="B314" i="8" l="1"/>
  <c r="A315" i="8"/>
  <c r="B320" i="11"/>
  <c r="A321" i="11"/>
  <c r="B315" i="8" l="1"/>
  <c r="A316" i="8"/>
  <c r="B321" i="11"/>
  <c r="A322" i="11"/>
  <c r="B316" i="8" l="1"/>
  <c r="A317" i="8"/>
  <c r="A323" i="11"/>
  <c r="B322" i="11"/>
  <c r="B317" i="8" l="1"/>
  <c r="A318" i="8"/>
  <c r="B323" i="11"/>
  <c r="A324" i="11"/>
  <c r="B318" i="8" l="1"/>
  <c r="A319" i="8"/>
  <c r="A325" i="11"/>
  <c r="B324" i="11"/>
  <c r="B319" i="8" l="1"/>
  <c r="A320" i="8"/>
  <c r="A326" i="11"/>
  <c r="B325" i="11"/>
  <c r="B320" i="8" l="1"/>
  <c r="A321" i="8"/>
  <c r="B326" i="11"/>
  <c r="A327" i="11"/>
  <c r="B321" i="8" l="1"/>
  <c r="A322" i="8"/>
  <c r="A328" i="11"/>
  <c r="B327" i="11"/>
  <c r="B322" i="8" l="1"/>
  <c r="A323" i="8"/>
  <c r="B328" i="11"/>
  <c r="A329" i="11"/>
  <c r="B323" i="8" l="1"/>
  <c r="A324" i="8"/>
  <c r="B329" i="11"/>
  <c r="A330" i="11"/>
  <c r="B324" i="8" l="1"/>
  <c r="A325" i="8"/>
  <c r="A331" i="11"/>
  <c r="B330" i="11"/>
  <c r="B325" i="8" l="1"/>
  <c r="A326" i="8"/>
  <c r="B331" i="11"/>
  <c r="A332" i="11"/>
  <c r="B326" i="8" l="1"/>
  <c r="A327" i="8"/>
  <c r="A333" i="11"/>
  <c r="B332" i="11"/>
  <c r="B327" i="8" l="1"/>
  <c r="A328" i="8"/>
  <c r="A334" i="11"/>
  <c r="B333" i="11"/>
  <c r="B328" i="8" l="1"/>
  <c r="A329" i="8"/>
  <c r="B334" i="11"/>
  <c r="A335" i="11"/>
  <c r="B329" i="8" l="1"/>
  <c r="A330" i="8"/>
  <c r="A336" i="11"/>
  <c r="B335" i="11"/>
  <c r="B330" i="8" l="1"/>
  <c r="A331" i="8"/>
  <c r="B336" i="11"/>
  <c r="A337" i="11"/>
  <c r="B331" i="8" l="1"/>
  <c r="A332" i="8"/>
  <c r="B337" i="11"/>
  <c r="A338" i="11"/>
  <c r="B332" i="8" l="1"/>
  <c r="A333" i="8"/>
  <c r="A339" i="11"/>
  <c r="B338" i="11"/>
  <c r="B333" i="8" l="1"/>
  <c r="A334" i="8"/>
  <c r="B339" i="11"/>
  <c r="A340" i="11"/>
  <c r="B334" i="8" l="1"/>
  <c r="A335" i="8"/>
  <c r="A341" i="11"/>
  <c r="B340" i="11"/>
  <c r="B335" i="8" l="1"/>
  <c r="A336" i="8"/>
  <c r="A342" i="11"/>
  <c r="B341" i="11"/>
  <c r="B336" i="8" l="1"/>
  <c r="A337" i="8"/>
  <c r="B342" i="11"/>
  <c r="A343" i="11"/>
  <c r="B337" i="8" l="1"/>
  <c r="A338" i="8"/>
  <c r="A344" i="11"/>
  <c r="B343" i="11"/>
  <c r="B338" i="8" l="1"/>
  <c r="A339" i="8"/>
  <c r="B344" i="11"/>
  <c r="A345" i="11"/>
  <c r="B339" i="8" l="1"/>
  <c r="A340" i="8"/>
  <c r="B345" i="11"/>
  <c r="A346" i="11"/>
  <c r="B340" i="8" l="1"/>
  <c r="A341" i="8"/>
  <c r="A347" i="11"/>
  <c r="B346" i="11"/>
  <c r="B341" i="8" l="1"/>
  <c r="A342" i="8"/>
  <c r="B347" i="11"/>
  <c r="A348" i="11"/>
  <c r="B342" i="8" l="1"/>
  <c r="A343" i="8"/>
  <c r="A349" i="11"/>
  <c r="B348" i="11"/>
  <c r="B343" i="8" l="1"/>
  <c r="A344" i="8"/>
  <c r="A350" i="11"/>
  <c r="B349" i="11"/>
  <c r="B344" i="8" l="1"/>
  <c r="A345" i="8"/>
  <c r="B350" i="11"/>
  <c r="A351" i="11"/>
  <c r="B345" i="8" l="1"/>
  <c r="A346" i="8"/>
  <c r="A352" i="11"/>
  <c r="B351" i="11"/>
  <c r="B346" i="8" l="1"/>
  <c r="A347" i="8"/>
  <c r="B352" i="11"/>
  <c r="A353" i="11"/>
  <c r="B347" i="8" l="1"/>
  <c r="A348" i="8"/>
  <c r="B353" i="11"/>
  <c r="A354" i="11"/>
  <c r="B348" i="8" l="1"/>
  <c r="A349" i="8"/>
  <c r="A355" i="11"/>
  <c r="B354" i="11"/>
  <c r="B349" i="8" l="1"/>
  <c r="A350" i="8"/>
  <c r="B355" i="11"/>
  <c r="A356" i="11"/>
  <c r="B350" i="8" l="1"/>
  <c r="A351" i="8"/>
  <c r="A357" i="11"/>
  <c r="B356" i="11"/>
  <c r="B351" i="8" l="1"/>
  <c r="A352" i="8"/>
  <c r="A358" i="11"/>
  <c r="B357" i="11"/>
  <c r="B352" i="8" l="1"/>
  <c r="A353" i="8"/>
  <c r="B358" i="11"/>
  <c r="A359" i="11"/>
  <c r="B353" i="8" l="1"/>
  <c r="A354" i="8"/>
  <c r="A360" i="11"/>
  <c r="B359" i="11"/>
  <c r="B354" i="8" l="1"/>
  <c r="A355" i="8"/>
  <c r="B360" i="11"/>
  <c r="A361" i="11"/>
  <c r="B355" i="8" l="1"/>
  <c r="A356" i="8"/>
  <c r="B361" i="11"/>
  <c r="A362" i="11"/>
  <c r="B356" i="8" l="1"/>
  <c r="A357" i="8"/>
  <c r="A363" i="11"/>
  <c r="B362" i="11"/>
  <c r="B357" i="8" l="1"/>
  <c r="A358" i="8"/>
  <c r="B363" i="11"/>
  <c r="A364" i="11"/>
  <c r="B358" i="8" l="1"/>
  <c r="A359" i="8"/>
  <c r="A365" i="11"/>
  <c r="B364" i="11"/>
  <c r="B359" i="8" l="1"/>
  <c r="A360" i="8"/>
  <c r="A366" i="11"/>
  <c r="B365" i="11"/>
  <c r="B360" i="8" l="1"/>
  <c r="A361" i="8"/>
  <c r="B366" i="11"/>
  <c r="A367" i="11"/>
  <c r="B361" i="8" l="1"/>
  <c r="A362" i="8"/>
  <c r="A368" i="11"/>
  <c r="B367" i="11"/>
  <c r="B362" i="8" l="1"/>
  <c r="A363" i="8"/>
  <c r="B368" i="11"/>
  <c r="A369" i="11"/>
  <c r="B363" i="8" l="1"/>
  <c r="A364" i="8"/>
  <c r="B369" i="11"/>
  <c r="A370" i="11"/>
  <c r="B364" i="8" l="1"/>
  <c r="A365" i="8"/>
  <c r="A371" i="11"/>
  <c r="B370" i="11"/>
  <c r="B365" i="8" l="1"/>
  <c r="A366" i="8"/>
  <c r="B371" i="11"/>
  <c r="A372" i="11"/>
  <c r="B366" i="8" l="1"/>
  <c r="A367" i="8"/>
  <c r="A373" i="11"/>
  <c r="B372" i="11"/>
  <c r="B367" i="8" l="1"/>
  <c r="A368" i="8"/>
  <c r="A374" i="11"/>
  <c r="B373" i="11"/>
  <c r="B368" i="8" l="1"/>
  <c r="A369" i="8"/>
  <c r="B374" i="11"/>
  <c r="A375" i="11"/>
  <c r="B369" i="8" l="1"/>
  <c r="A370" i="8"/>
  <c r="A376" i="11"/>
  <c r="B375" i="11"/>
  <c r="B370" i="8" l="1"/>
  <c r="A371" i="8"/>
  <c r="B376" i="11"/>
  <c r="A377" i="11"/>
  <c r="B371" i="8" l="1"/>
  <c r="A372" i="8"/>
  <c r="B377" i="11"/>
  <c r="A378" i="11"/>
  <c r="B372" i="8" l="1"/>
  <c r="A373" i="8"/>
  <c r="A379" i="11"/>
  <c r="B378" i="11"/>
  <c r="B373" i="8" l="1"/>
  <c r="A374" i="8"/>
  <c r="B379" i="11"/>
  <c r="A380" i="11"/>
  <c r="B374" i="8" l="1"/>
  <c r="A375" i="8"/>
  <c r="A381" i="11"/>
  <c r="B380" i="11"/>
  <c r="B375" i="8" l="1"/>
  <c r="A376" i="8"/>
  <c r="A382" i="11"/>
  <c r="B381" i="11"/>
  <c r="B376" i="8" l="1"/>
  <c r="A377" i="8"/>
  <c r="B382" i="11"/>
  <c r="A383" i="11"/>
  <c r="B377" i="8" l="1"/>
  <c r="A378" i="8"/>
  <c r="A384" i="11"/>
  <c r="B383" i="11"/>
  <c r="B378" i="8" l="1"/>
  <c r="A379" i="8"/>
  <c r="B384" i="11"/>
  <c r="A385" i="11"/>
  <c r="B379" i="8" l="1"/>
  <c r="A380" i="8"/>
  <c r="A386" i="11"/>
  <c r="B385" i="11"/>
  <c r="B380" i="8" l="1"/>
  <c r="A381" i="8"/>
  <c r="A387" i="11"/>
  <c r="B386" i="11"/>
  <c r="B381" i="8" l="1"/>
  <c r="A382" i="8"/>
  <c r="A388" i="11"/>
  <c r="B387" i="11"/>
  <c r="B382" i="8" l="1"/>
  <c r="A383" i="8"/>
  <c r="A389" i="11"/>
  <c r="B388" i="11"/>
  <c r="B383" i="8" l="1"/>
  <c r="A384" i="8"/>
  <c r="A390" i="11"/>
  <c r="B389" i="11"/>
  <c r="B384" i="8" l="1"/>
  <c r="A385" i="8"/>
  <c r="B390" i="11"/>
  <c r="A391" i="11"/>
  <c r="B385" i="8" l="1"/>
  <c r="A386" i="8"/>
  <c r="A392" i="11"/>
  <c r="B391" i="11"/>
  <c r="B386" i="8" l="1"/>
  <c r="A387" i="8"/>
  <c r="B392" i="11"/>
  <c r="A393" i="11"/>
  <c r="B387" i="8" l="1"/>
  <c r="A388" i="8"/>
  <c r="A394" i="11"/>
  <c r="B393" i="11"/>
  <c r="B388" i="8" l="1"/>
  <c r="A389" i="8"/>
  <c r="A395" i="11"/>
  <c r="B394" i="11"/>
  <c r="B389" i="8" l="1"/>
  <c r="A390" i="8"/>
  <c r="B395" i="11"/>
  <c r="A396" i="11"/>
  <c r="B390" i="8" l="1"/>
  <c r="A391" i="8"/>
  <c r="A397" i="11"/>
  <c r="B396" i="11"/>
  <c r="B391" i="8" l="1"/>
  <c r="A392" i="8"/>
  <c r="A398" i="11"/>
  <c r="B397" i="11"/>
  <c r="B392" i="8" l="1"/>
  <c r="A393" i="8"/>
  <c r="B398" i="11"/>
  <c r="A399" i="11"/>
  <c r="B393" i="8" l="1"/>
  <c r="A394" i="8"/>
  <c r="A400" i="11"/>
  <c r="B399" i="11"/>
  <c r="B394" i="8" l="1"/>
  <c r="A395" i="8"/>
  <c r="B400" i="11"/>
  <c r="A401" i="11"/>
  <c r="B395" i="8" l="1"/>
  <c r="A396" i="8"/>
  <c r="A402" i="11"/>
  <c r="B401" i="11"/>
  <c r="B396" i="8" l="1"/>
  <c r="A397" i="8"/>
  <c r="A403" i="11"/>
  <c r="B402" i="11"/>
  <c r="B397" i="8" l="1"/>
  <c r="A398" i="8"/>
  <c r="B403" i="11"/>
  <c r="A404" i="11"/>
  <c r="B398" i="8" l="1"/>
  <c r="A399" i="8"/>
  <c r="A405" i="11"/>
  <c r="B404" i="11"/>
  <c r="B399" i="8" l="1"/>
  <c r="A400" i="8"/>
  <c r="B405" i="11"/>
  <c r="A406" i="11"/>
  <c r="B400" i="8" l="1"/>
  <c r="A401" i="8"/>
  <c r="B406" i="11"/>
  <c r="A407" i="11"/>
  <c r="B401" i="8" l="1"/>
  <c r="A402" i="8"/>
  <c r="A408" i="11"/>
  <c r="B407" i="11"/>
  <c r="B402" i="8" l="1"/>
  <c r="A403" i="8"/>
  <c r="B408" i="11"/>
  <c r="A409" i="11"/>
  <c r="B403" i="8" l="1"/>
  <c r="A404" i="8"/>
  <c r="A410" i="11"/>
  <c r="B409" i="11"/>
  <c r="B404" i="8" l="1"/>
  <c r="A405" i="8"/>
  <c r="A411" i="11"/>
  <c r="B410" i="11"/>
  <c r="B405" i="8" l="1"/>
  <c r="A406" i="8"/>
  <c r="B411" i="11"/>
  <c r="A412" i="11"/>
  <c r="B406" i="8" l="1"/>
  <c r="A407" i="8"/>
  <c r="A413" i="11"/>
  <c r="B412" i="11"/>
  <c r="B407" i="8" l="1"/>
  <c r="A408" i="8"/>
  <c r="B413" i="11"/>
  <c r="A414" i="11"/>
  <c r="B408" i="8" l="1"/>
  <c r="A409" i="8"/>
  <c r="B414" i="11"/>
  <c r="A415" i="11"/>
  <c r="B409" i="8" l="1"/>
  <c r="A410" i="8"/>
  <c r="A416" i="11"/>
  <c r="B415" i="11"/>
  <c r="B410" i="8" l="1"/>
  <c r="A411" i="8"/>
  <c r="B416" i="11"/>
  <c r="A417" i="11"/>
  <c r="B411" i="8" l="1"/>
  <c r="A412" i="8"/>
  <c r="A418" i="11"/>
  <c r="B417" i="11"/>
  <c r="B412" i="8" l="1"/>
  <c r="A413" i="8"/>
  <c r="A419" i="11"/>
  <c r="B418" i="11"/>
  <c r="B413" i="8" l="1"/>
  <c r="A414" i="8"/>
  <c r="B419" i="11"/>
  <c r="A420" i="11"/>
  <c r="B414" i="8" l="1"/>
  <c r="A415" i="8"/>
  <c r="A421" i="11"/>
  <c r="B420" i="11"/>
  <c r="B415" i="8" l="1"/>
  <c r="A416" i="8"/>
  <c r="B421" i="11"/>
  <c r="A422" i="11"/>
  <c r="B416" i="8" l="1"/>
  <c r="A417" i="8"/>
  <c r="B422" i="11"/>
  <c r="A423" i="11"/>
  <c r="B417" i="8" l="1"/>
  <c r="A418" i="8"/>
  <c r="A424" i="11"/>
  <c r="B423" i="11"/>
  <c r="B418" i="8" l="1"/>
  <c r="A419" i="8"/>
  <c r="B424" i="11"/>
  <c r="A425" i="11"/>
  <c r="B419" i="8" l="1"/>
  <c r="A420" i="8"/>
  <c r="A426" i="11"/>
  <c r="B425" i="11"/>
  <c r="B420" i="8" l="1"/>
  <c r="A421" i="8"/>
  <c r="A427" i="11"/>
  <c r="B426" i="11"/>
  <c r="B421" i="8" l="1"/>
  <c r="A422" i="8"/>
  <c r="B427" i="11"/>
  <c r="A428" i="11"/>
  <c r="B422" i="8" l="1"/>
  <c r="A423" i="8"/>
  <c r="A429" i="11"/>
  <c r="B428" i="11"/>
  <c r="B423" i="8" l="1"/>
  <c r="A424" i="8"/>
  <c r="B429" i="11"/>
  <c r="A430" i="11"/>
  <c r="B424" i="8" l="1"/>
  <c r="A425" i="8"/>
  <c r="B430" i="11"/>
  <c r="A431" i="11"/>
  <c r="B425" i="8" l="1"/>
  <c r="A426" i="8"/>
  <c r="A432" i="11"/>
  <c r="B431" i="11"/>
  <c r="B426" i="8" l="1"/>
  <c r="A427" i="8"/>
  <c r="B432" i="11"/>
  <c r="A433" i="11"/>
  <c r="B427" i="8" l="1"/>
  <c r="A428" i="8"/>
  <c r="A434" i="11"/>
  <c r="B433" i="11"/>
  <c r="B428" i="8" l="1"/>
  <c r="A429" i="8"/>
  <c r="A435" i="11"/>
  <c r="B434" i="11"/>
  <c r="B429" i="8" l="1"/>
  <c r="A430" i="8"/>
  <c r="B435" i="11"/>
  <c r="A436" i="11"/>
  <c r="B430" i="8" l="1"/>
  <c r="A431" i="8"/>
  <c r="A437" i="11"/>
  <c r="B436" i="11"/>
  <c r="B431" i="8" l="1"/>
  <c r="A432" i="8"/>
  <c r="B437" i="11"/>
  <c r="A438" i="11"/>
  <c r="B432" i="8" l="1"/>
  <c r="A433" i="8"/>
  <c r="B438" i="11"/>
  <c r="A439" i="11"/>
  <c r="B433" i="8" l="1"/>
  <c r="A434" i="8"/>
  <c r="A440" i="11"/>
  <c r="B439" i="11"/>
  <c r="B434" i="8" l="1"/>
  <c r="A435" i="8"/>
  <c r="B440" i="11"/>
  <c r="A441" i="11"/>
  <c r="B435" i="8" l="1"/>
  <c r="A436" i="8"/>
  <c r="A442" i="11"/>
  <c r="B441" i="11"/>
  <c r="B436" i="8" l="1"/>
  <c r="A437" i="8"/>
  <c r="A443" i="11"/>
  <c r="B442" i="11"/>
  <c r="B437" i="8" l="1"/>
  <c r="A438" i="8"/>
  <c r="B443" i="11"/>
  <c r="A444" i="11"/>
  <c r="B438" i="8" l="1"/>
  <c r="A439" i="8"/>
  <c r="A445" i="11"/>
  <c r="B444" i="11"/>
  <c r="B439" i="8" l="1"/>
  <c r="A440" i="8"/>
  <c r="B445" i="11"/>
  <c r="A446" i="11"/>
  <c r="B440" i="8" l="1"/>
  <c r="A441" i="8"/>
  <c r="B446" i="11"/>
  <c r="A447" i="11"/>
  <c r="B441" i="8" l="1"/>
  <c r="A442" i="8"/>
  <c r="A448" i="11"/>
  <c r="B447" i="11"/>
  <c r="B442" i="8" l="1"/>
  <c r="A443" i="8"/>
  <c r="B448" i="11"/>
  <c r="A449" i="11"/>
  <c r="B443" i="8" l="1"/>
  <c r="A444" i="8"/>
  <c r="A450" i="11"/>
  <c r="B449" i="11"/>
  <c r="B444" i="8" l="1"/>
  <c r="A445" i="8"/>
  <c r="B450" i="11"/>
  <c r="A451" i="11"/>
  <c r="B445" i="8" l="1"/>
  <c r="A446" i="8"/>
  <c r="B451" i="11"/>
  <c r="A452" i="11"/>
  <c r="B446" i="8" l="1"/>
  <c r="A447" i="8"/>
  <c r="A453" i="11"/>
  <c r="B452" i="11"/>
  <c r="B447" i="8" l="1"/>
  <c r="A448" i="8"/>
  <c r="B453" i="11"/>
  <c r="A454" i="11"/>
  <c r="B448" i="8" l="1"/>
  <c r="A449" i="8"/>
  <c r="A455" i="11"/>
  <c r="B454" i="11"/>
  <c r="B449" i="8" l="1"/>
  <c r="A450" i="8"/>
  <c r="A456" i="11"/>
  <c r="B455" i="11"/>
  <c r="B450" i="8" l="1"/>
  <c r="A451" i="8"/>
  <c r="B456" i="11"/>
  <c r="A457" i="11"/>
  <c r="B451" i="8" l="1"/>
  <c r="A452" i="8"/>
  <c r="A458" i="11"/>
  <c r="B457" i="11"/>
  <c r="B452" i="8" l="1"/>
  <c r="A453" i="8"/>
  <c r="B458" i="11"/>
  <c r="A459" i="11"/>
  <c r="B453" i="8" l="1"/>
  <c r="A454" i="8"/>
  <c r="B459" i="11"/>
  <c r="A460" i="11"/>
  <c r="B454" i="8" l="1"/>
  <c r="A455" i="8"/>
  <c r="A461" i="11"/>
  <c r="B460" i="11"/>
  <c r="B455" i="8" l="1"/>
  <c r="A456" i="8"/>
  <c r="B461" i="11"/>
  <c r="A462" i="11"/>
  <c r="B456" i="8" l="1"/>
  <c r="A457" i="8"/>
  <c r="A463" i="11"/>
  <c r="B462" i="11"/>
  <c r="B457" i="8" l="1"/>
  <c r="A458" i="8"/>
  <c r="A464" i="11"/>
  <c r="B463" i="11"/>
  <c r="B458" i="8" l="1"/>
  <c r="A459" i="8"/>
  <c r="B464" i="11"/>
  <c r="A465" i="11"/>
  <c r="B459" i="8" l="1"/>
  <c r="A460" i="8"/>
  <c r="A466" i="11"/>
  <c r="B465" i="11"/>
  <c r="B460" i="8" l="1"/>
  <c r="A461" i="8"/>
  <c r="B466" i="11"/>
  <c r="A467" i="11"/>
  <c r="B461" i="8" l="1"/>
  <c r="A462" i="8"/>
  <c r="B467" i="11"/>
  <c r="A468" i="11"/>
  <c r="B462" i="8" l="1"/>
  <c r="A463" i="8"/>
  <c r="A469" i="11"/>
  <c r="B468" i="11"/>
  <c r="B463" i="8" l="1"/>
  <c r="A464" i="8"/>
  <c r="B469" i="11"/>
  <c r="A470" i="11"/>
  <c r="B464" i="8" l="1"/>
  <c r="A465" i="8"/>
  <c r="A471" i="11"/>
  <c r="B470" i="11"/>
  <c r="B465" i="8" l="1"/>
  <c r="A466" i="8"/>
  <c r="A472" i="11"/>
  <c r="B471" i="11"/>
  <c r="B466" i="8" l="1"/>
  <c r="A467" i="8"/>
  <c r="B472" i="11"/>
  <c r="A473" i="11"/>
  <c r="B473" i="11" s="1"/>
  <c r="B467" i="8" l="1"/>
  <c r="A468" i="8"/>
  <c r="A11" i="12" a="1"/>
  <c r="B468" i="8" l="1"/>
  <c r="A469" i="8"/>
  <c r="A473" i="12"/>
  <c r="A465" i="12"/>
  <c r="A457" i="12"/>
  <c r="A449" i="12"/>
  <c r="A441" i="12"/>
  <c r="A433" i="12"/>
  <c r="A425" i="12"/>
  <c r="A417" i="12"/>
  <c r="A409" i="12"/>
  <c r="A401" i="12"/>
  <c r="A393" i="12"/>
  <c r="A385" i="12"/>
  <c r="A377" i="12"/>
  <c r="A369" i="12"/>
  <c r="A361" i="12"/>
  <c r="A353" i="12"/>
  <c r="A345" i="12"/>
  <c r="A337" i="12"/>
  <c r="A329" i="12"/>
  <c r="A321" i="12"/>
  <c r="A313" i="12"/>
  <c r="A305" i="12"/>
  <c r="A297" i="12"/>
  <c r="A289" i="12"/>
  <c r="A281" i="12"/>
  <c r="A273" i="12"/>
  <c r="A265" i="12"/>
  <c r="A257" i="12"/>
  <c r="A249" i="12"/>
  <c r="A241" i="12"/>
  <c r="A233" i="12"/>
  <c r="A225" i="12"/>
  <c r="A217" i="12"/>
  <c r="A209" i="12"/>
  <c r="A201" i="12"/>
  <c r="A193" i="12"/>
  <c r="A185" i="12"/>
  <c r="A177" i="12"/>
  <c r="A169" i="12"/>
  <c r="A161" i="12"/>
  <c r="A153" i="12"/>
  <c r="A145" i="12"/>
  <c r="A137" i="12"/>
  <c r="A129" i="12"/>
  <c r="A121" i="12"/>
  <c r="A113" i="12"/>
  <c r="A471" i="12"/>
  <c r="A462" i="12"/>
  <c r="A453" i="12"/>
  <c r="A444" i="12"/>
  <c r="A435" i="12"/>
  <c r="A426" i="12"/>
  <c r="A416" i="12"/>
  <c r="A407" i="12"/>
  <c r="A398" i="12"/>
  <c r="A389" i="12"/>
  <c r="A380" i="12"/>
  <c r="A371" i="12"/>
  <c r="A362" i="12"/>
  <c r="A352" i="12"/>
  <c r="A343" i="12"/>
  <c r="A334" i="12"/>
  <c r="A325" i="12"/>
  <c r="A316" i="12"/>
  <c r="A307" i="12"/>
  <c r="A298" i="12"/>
  <c r="A288" i="12"/>
  <c r="A279" i="12"/>
  <c r="A270" i="12"/>
  <c r="A261" i="12"/>
  <c r="A252" i="12"/>
  <c r="A243" i="12"/>
  <c r="A234" i="12"/>
  <c r="A224" i="12"/>
  <c r="A215" i="12"/>
  <c r="A206" i="12"/>
  <c r="A197" i="12"/>
  <c r="A188" i="12"/>
  <c r="A179" i="12"/>
  <c r="A170" i="12"/>
  <c r="A160" i="12"/>
  <c r="A151" i="12"/>
  <c r="A142" i="12"/>
  <c r="A133" i="12"/>
  <c r="A124" i="12"/>
  <c r="A115" i="12"/>
  <c r="A106" i="12"/>
  <c r="A98" i="12"/>
  <c r="A90" i="12"/>
  <c r="A82" i="12"/>
  <c r="A74" i="12"/>
  <c r="A66" i="12"/>
  <c r="A58" i="12"/>
  <c r="A50" i="12"/>
  <c r="A42" i="12"/>
  <c r="A34" i="12"/>
  <c r="A26" i="12"/>
  <c r="A18" i="12"/>
  <c r="A470" i="12"/>
  <c r="A461" i="12"/>
  <c r="A452" i="12"/>
  <c r="A443" i="12"/>
  <c r="A434" i="12"/>
  <c r="A424" i="12"/>
  <c r="A415" i="12"/>
  <c r="A406" i="12"/>
  <c r="A397" i="12"/>
  <c r="A388" i="12"/>
  <c r="A379" i="12"/>
  <c r="A370" i="12"/>
  <c r="A360" i="12"/>
  <c r="A351" i="12"/>
  <c r="A342" i="12"/>
  <c r="A333" i="12"/>
  <c r="A324" i="12"/>
  <c r="A315" i="12"/>
  <c r="A306" i="12"/>
  <c r="A296" i="12"/>
  <c r="A287" i="12"/>
  <c r="A278" i="12"/>
  <c r="A269" i="12"/>
  <c r="A260" i="12"/>
  <c r="A251" i="12"/>
  <c r="A242" i="12"/>
  <c r="A232" i="12"/>
  <c r="A223" i="12"/>
  <c r="A214" i="12"/>
  <c r="A205" i="12"/>
  <c r="A196" i="12"/>
  <c r="A187" i="12"/>
  <c r="A178" i="12"/>
  <c r="A168" i="12"/>
  <c r="A159" i="12"/>
  <c r="A150" i="12"/>
  <c r="A141" i="12"/>
  <c r="A132" i="12"/>
  <c r="A123" i="12"/>
  <c r="A114" i="12"/>
  <c r="A105" i="12"/>
  <c r="A97" i="12"/>
  <c r="A89" i="12"/>
  <c r="A81" i="12"/>
  <c r="A73" i="12"/>
  <c r="A65" i="12"/>
  <c r="A57" i="12"/>
  <c r="A49" i="12"/>
  <c r="A41" i="12"/>
  <c r="A33" i="12"/>
  <c r="A25" i="12"/>
  <c r="A17" i="12"/>
  <c r="A478" i="12"/>
  <c r="A469" i="12"/>
  <c r="A460" i="12"/>
  <c r="A451" i="12"/>
  <c r="A442" i="12"/>
  <c r="A432" i="12"/>
  <c r="A423" i="12"/>
  <c r="A414" i="12"/>
  <c r="A405" i="12"/>
  <c r="A396" i="12"/>
  <c r="A387" i="12"/>
  <c r="A378" i="12"/>
  <c r="A368" i="12"/>
  <c r="A359" i="12"/>
  <c r="A350" i="12"/>
  <c r="A341" i="12"/>
  <c r="A332" i="12"/>
  <c r="A323" i="12"/>
  <c r="A314" i="12"/>
  <c r="A304" i="12"/>
  <c r="A295" i="12"/>
  <c r="A286" i="12"/>
  <c r="A277" i="12"/>
  <c r="A268" i="12"/>
  <c r="A259" i="12"/>
  <c r="A250" i="12"/>
  <c r="A240" i="12"/>
  <c r="A231" i="12"/>
  <c r="A222" i="12"/>
  <c r="A213" i="12"/>
  <c r="A204" i="12"/>
  <c r="A195" i="12"/>
  <c r="A186" i="12"/>
  <c r="A176" i="12"/>
  <c r="A167" i="12"/>
  <c r="A158" i="12"/>
  <c r="A149" i="12"/>
  <c r="A140" i="12"/>
  <c r="A131" i="12"/>
  <c r="A122" i="12"/>
  <c r="A112" i="12"/>
  <c r="A104" i="12"/>
  <c r="A96" i="12"/>
  <c r="A88" i="12"/>
  <c r="A80" i="12"/>
  <c r="A72" i="12"/>
  <c r="A64" i="12"/>
  <c r="A56" i="12"/>
  <c r="A48" i="12"/>
  <c r="A40" i="12"/>
  <c r="A32" i="12"/>
  <c r="A24" i="12"/>
  <c r="A16" i="12"/>
  <c r="A477" i="12"/>
  <c r="A468" i="12"/>
  <c r="A459" i="12"/>
  <c r="A450" i="12"/>
  <c r="A440" i="12"/>
  <c r="A431" i="12"/>
  <c r="A422" i="12"/>
  <c r="A413" i="12"/>
  <c r="A404" i="12"/>
  <c r="A395" i="12"/>
  <c r="A386" i="12"/>
  <c r="A376" i="12"/>
  <c r="A367" i="12"/>
  <c r="A358" i="12"/>
  <c r="A349" i="12"/>
  <c r="A340" i="12"/>
  <c r="A331" i="12"/>
  <c r="A322" i="12"/>
  <c r="A312" i="12"/>
  <c r="A303" i="12"/>
  <c r="A294" i="12"/>
  <c r="A285" i="12"/>
  <c r="A276" i="12"/>
  <c r="A267" i="12"/>
  <c r="A258" i="12"/>
  <c r="A248" i="12"/>
  <c r="A239" i="12"/>
  <c r="A230" i="12"/>
  <c r="A221" i="12"/>
  <c r="A212" i="12"/>
  <c r="A203" i="12"/>
  <c r="A194" i="12"/>
  <c r="A184" i="12"/>
  <c r="A175" i="12"/>
  <c r="A166" i="12"/>
  <c r="A157" i="12"/>
  <c r="A148" i="12"/>
  <c r="A139" i="12"/>
  <c r="A130" i="12"/>
  <c r="A120" i="12"/>
  <c r="A111" i="12"/>
  <c r="A103" i="12"/>
  <c r="A95" i="12"/>
  <c r="A87" i="12"/>
  <c r="A79" i="12"/>
  <c r="A71" i="12"/>
  <c r="A63" i="12"/>
  <c r="A55" i="12"/>
  <c r="A47" i="12"/>
  <c r="A39" i="12"/>
  <c r="A31" i="12"/>
  <c r="A23" i="12"/>
  <c r="A15" i="12"/>
  <c r="A476" i="12"/>
  <c r="A467" i="12"/>
  <c r="A458" i="12"/>
  <c r="A448" i="12"/>
  <c r="A439" i="12"/>
  <c r="A430" i="12"/>
  <c r="A421" i="12"/>
  <c r="A412" i="12"/>
  <c r="A403" i="12"/>
  <c r="A394" i="12"/>
  <c r="A384" i="12"/>
  <c r="A375" i="12"/>
  <c r="A366" i="12"/>
  <c r="A357" i="12"/>
  <c r="A348" i="12"/>
  <c r="A339" i="12"/>
  <c r="A330" i="12"/>
  <c r="A320" i="12"/>
  <c r="A311" i="12"/>
  <c r="A302" i="12"/>
  <c r="A293" i="12"/>
  <c r="A284" i="12"/>
  <c r="A275" i="12"/>
  <c r="A266" i="12"/>
  <c r="A256" i="12"/>
  <c r="A247" i="12"/>
  <c r="A238" i="12"/>
  <c r="A229" i="12"/>
  <c r="A220" i="12"/>
  <c r="A211" i="12"/>
  <c r="A202" i="12"/>
  <c r="A192" i="12"/>
  <c r="A183" i="12"/>
  <c r="A174" i="12"/>
  <c r="A165" i="12"/>
  <c r="A156" i="12"/>
  <c r="A147" i="12"/>
  <c r="A138" i="12"/>
  <c r="A128" i="12"/>
  <c r="A119" i="12"/>
  <c r="A110" i="12"/>
  <c r="A102" i="12"/>
  <c r="A94" i="12"/>
  <c r="A86" i="12"/>
  <c r="A78" i="12"/>
  <c r="A70" i="12"/>
  <c r="A62" i="12"/>
  <c r="A54" i="12"/>
  <c r="A46" i="12"/>
  <c r="A38" i="12"/>
  <c r="A30" i="12"/>
  <c r="A22" i="12"/>
  <c r="A14" i="12"/>
  <c r="A475" i="12"/>
  <c r="A466" i="12"/>
  <c r="A456" i="12"/>
  <c r="A447" i="12"/>
  <c r="A438" i="12"/>
  <c r="A429" i="12"/>
  <c r="A420" i="12"/>
  <c r="A411" i="12"/>
  <c r="A402" i="12"/>
  <c r="A392" i="12"/>
  <c r="A383" i="12"/>
  <c r="A374" i="12"/>
  <c r="A365" i="12"/>
  <c r="A356" i="12"/>
  <c r="A347" i="12"/>
  <c r="A338" i="12"/>
  <c r="A328" i="12"/>
  <c r="A319" i="12"/>
  <c r="A310" i="12"/>
  <c r="A301" i="12"/>
  <c r="A292" i="12"/>
  <c r="A283" i="12"/>
  <c r="A274" i="12"/>
  <c r="A264" i="12"/>
  <c r="A255" i="12"/>
  <c r="A246" i="12"/>
  <c r="A237" i="12"/>
  <c r="A228" i="12"/>
  <c r="A219" i="12"/>
  <c r="A210" i="12"/>
  <c r="A200" i="12"/>
  <c r="A191" i="12"/>
  <c r="A182" i="12"/>
  <c r="A173" i="12"/>
  <c r="A164" i="12"/>
  <c r="A155" i="12"/>
  <c r="A146" i="12"/>
  <c r="A136" i="12"/>
  <c r="A127" i="12"/>
  <c r="A118" i="12"/>
  <c r="A109" i="12"/>
  <c r="A101" i="12"/>
  <c r="A93" i="12"/>
  <c r="A85" i="12"/>
  <c r="A77" i="12"/>
  <c r="A69" i="12"/>
  <c r="A61" i="12"/>
  <c r="A53" i="12"/>
  <c r="A45" i="12"/>
  <c r="A37" i="12"/>
  <c r="A29" i="12"/>
  <c r="A21" i="12"/>
  <c r="A13" i="12"/>
  <c r="A464" i="12"/>
  <c r="A428" i="12"/>
  <c r="A391" i="12"/>
  <c r="A355" i="12"/>
  <c r="A318" i="12"/>
  <c r="A282" i="12"/>
  <c r="A245" i="12"/>
  <c r="A208" i="12"/>
  <c r="A172" i="12"/>
  <c r="A135" i="12"/>
  <c r="A100" i="12"/>
  <c r="A68" i="12"/>
  <c r="A36" i="12"/>
  <c r="A463" i="12"/>
  <c r="A427" i="12"/>
  <c r="A390" i="12"/>
  <c r="A354" i="12"/>
  <c r="A317" i="12"/>
  <c r="A280" i="12"/>
  <c r="A244" i="12"/>
  <c r="A207" i="12"/>
  <c r="A171" i="12"/>
  <c r="A134" i="12"/>
  <c r="A99" i="12"/>
  <c r="A67" i="12"/>
  <c r="A35" i="12"/>
  <c r="A455" i="12"/>
  <c r="A419" i="12"/>
  <c r="A382" i="12"/>
  <c r="A346" i="12"/>
  <c r="A309" i="12"/>
  <c r="A272" i="12"/>
  <c r="A236" i="12"/>
  <c r="A199" i="12"/>
  <c r="A163" i="12"/>
  <c r="A126" i="12"/>
  <c r="A92" i="12"/>
  <c r="A60" i="12"/>
  <c r="A28" i="12"/>
  <c r="A454" i="12"/>
  <c r="A418" i="12"/>
  <c r="A381" i="12"/>
  <c r="A344" i="12"/>
  <c r="A308" i="12"/>
  <c r="A271" i="12"/>
  <c r="A235" i="12"/>
  <c r="A198" i="12"/>
  <c r="A162" i="12"/>
  <c r="A125" i="12"/>
  <c r="A91" i="12"/>
  <c r="A59" i="12"/>
  <c r="A27" i="12"/>
  <c r="A446" i="12"/>
  <c r="A410" i="12"/>
  <c r="A373" i="12"/>
  <c r="A336" i="12"/>
  <c r="A300" i="12"/>
  <c r="A263" i="12"/>
  <c r="A227" i="12"/>
  <c r="A190" i="12"/>
  <c r="A154" i="12"/>
  <c r="A117" i="12"/>
  <c r="A84" i="12"/>
  <c r="A52" i="12"/>
  <c r="A20" i="12"/>
  <c r="A445" i="12"/>
  <c r="A408" i="12"/>
  <c r="A372" i="12"/>
  <c r="A335" i="12"/>
  <c r="A299" i="12"/>
  <c r="A262" i="12"/>
  <c r="A226" i="12"/>
  <c r="A189" i="12"/>
  <c r="A152" i="12"/>
  <c r="A116" i="12"/>
  <c r="A83" i="12"/>
  <c r="A51" i="12"/>
  <c r="A19" i="12"/>
  <c r="A474" i="12"/>
  <c r="A437" i="12"/>
  <c r="A400" i="12"/>
  <c r="A364" i="12"/>
  <c r="A327" i="12"/>
  <c r="A291" i="12"/>
  <c r="A254" i="12"/>
  <c r="A218" i="12"/>
  <c r="A181" i="12"/>
  <c r="A144" i="12"/>
  <c r="A108" i="12"/>
  <c r="A76" i="12"/>
  <c r="A44" i="12"/>
  <c r="A12" i="12"/>
  <c r="A363" i="12"/>
  <c r="A75" i="12"/>
  <c r="A326" i="12"/>
  <c r="A43" i="12"/>
  <c r="A290" i="12"/>
  <c r="A11" i="12"/>
  <c r="A253" i="12"/>
  <c r="A216" i="12"/>
  <c r="A436" i="12"/>
  <c r="A143" i="12"/>
  <c r="A399" i="12"/>
  <c r="A107" i="12"/>
  <c r="A472" i="12"/>
  <c r="A180" i="12"/>
  <c r="B469" i="8" l="1"/>
  <c r="A470" i="8"/>
  <c r="H11" i="12" l="1" a="1"/>
  <c r="H11" i="12" s="1"/>
  <c r="H9" i="12" s="1"/>
  <c r="Y32" i="12"/>
  <c r="S31" i="12"/>
  <c r="Q36" i="12"/>
  <c r="T32" i="12"/>
  <c r="U32" i="12"/>
  <c r="O32" i="12"/>
  <c r="W32" i="12"/>
  <c r="P36" i="12"/>
  <c r="X33" i="12"/>
  <c r="R31" i="12"/>
  <c r="Y34" i="12"/>
  <c r="S33" i="12"/>
  <c r="Q33" i="12"/>
  <c r="T34" i="12"/>
  <c r="U34" i="12"/>
  <c r="V32" i="12"/>
  <c r="O34" i="12"/>
  <c r="W34" i="12"/>
  <c r="P31" i="12"/>
  <c r="X35" i="12"/>
  <c r="R33" i="12"/>
  <c r="Y36" i="12"/>
  <c r="S32" i="12"/>
  <c r="Q35" i="12"/>
  <c r="T36" i="12"/>
  <c r="N32" i="12"/>
  <c r="V34" i="12"/>
  <c r="O36" i="12"/>
  <c r="W31" i="12"/>
  <c r="P33" i="12"/>
  <c r="R35" i="12"/>
  <c r="Y31" i="12"/>
  <c r="S34" i="12"/>
  <c r="Q31" i="12"/>
  <c r="N34" i="12"/>
  <c r="V36" i="12"/>
  <c r="O31" i="12"/>
  <c r="W33" i="12"/>
  <c r="P35" i="12"/>
  <c r="R32" i="12"/>
  <c r="Y33" i="12"/>
  <c r="S36" i="12"/>
  <c r="U31" i="12"/>
  <c r="N36" i="12"/>
  <c r="V31" i="12"/>
  <c r="O33" i="12"/>
  <c r="W35" i="12"/>
  <c r="X32" i="12"/>
  <c r="R34" i="12"/>
  <c r="Y35" i="12"/>
  <c r="T31" i="12"/>
  <c r="U33" i="12"/>
  <c r="N31" i="12"/>
  <c r="V33" i="12"/>
  <c r="O35" i="12"/>
  <c r="X34" i="12"/>
  <c r="R36" i="12"/>
  <c r="Q32" i="12"/>
  <c r="T33" i="12"/>
  <c r="U35" i="12"/>
  <c r="N33" i="12"/>
  <c r="V35" i="12"/>
  <c r="P32" i="12"/>
  <c r="X36" i="12"/>
  <c r="S35" i="12"/>
  <c r="Q34" i="12"/>
  <c r="T35" i="12"/>
  <c r="U36" i="12"/>
  <c r="N35" i="12"/>
  <c r="W36" i="12"/>
  <c r="P34" i="12"/>
  <c r="X31" i="12"/>
  <c r="B470" i="8"/>
  <c r="A471" i="8"/>
  <c r="Y17" i="12"/>
  <c r="Y20" i="12"/>
  <c r="Y21" i="12"/>
  <c r="Y24" i="12" s="1"/>
  <c r="Y56" i="12"/>
  <c r="Y52" i="12"/>
  <c r="N63" i="12"/>
  <c r="Y27" i="12"/>
  <c r="Y28" i="12"/>
  <c r="Y62" i="12"/>
  <c r="T63" i="12"/>
  <c r="R63" i="12"/>
  <c r="S63" i="12"/>
  <c r="X63" i="12"/>
  <c r="Y54" i="12"/>
  <c r="P63" i="12"/>
  <c r="Y57" i="12"/>
  <c r="W63" i="12"/>
  <c r="Y60" i="12"/>
  <c r="Y30" i="12"/>
  <c r="Y58" i="12"/>
  <c r="Y55" i="12"/>
  <c r="O63" i="12"/>
  <c r="U63" i="12"/>
  <c r="Y53" i="12"/>
  <c r="Y29" i="12"/>
  <c r="Y59" i="12"/>
  <c r="Y61" i="12"/>
  <c r="V63" i="12"/>
  <c r="Y22" i="12"/>
  <c r="Y25" i="12" s="1"/>
  <c r="Q63" i="12"/>
  <c r="R22" i="12"/>
  <c r="R25" i="12" s="1"/>
  <c r="U21" i="12"/>
  <c r="U24" i="12" s="1"/>
  <c r="U57" i="12"/>
  <c r="R28" i="12"/>
  <c r="U29" i="12"/>
  <c r="T20" i="12"/>
  <c r="R62" i="12"/>
  <c r="R21" i="12"/>
  <c r="R24" i="12" s="1"/>
  <c r="U22" i="12"/>
  <c r="U25" i="12" s="1"/>
  <c r="O61" i="12"/>
  <c r="R54" i="12"/>
  <c r="W53" i="12"/>
  <c r="V30" i="12"/>
  <c r="T30" i="12"/>
  <c r="V58" i="12"/>
  <c r="N30" i="12"/>
  <c r="Q21" i="12"/>
  <c r="Q24" i="12" s="1"/>
  <c r="P20" i="12"/>
  <c r="T28" i="12"/>
  <c r="S59" i="12"/>
  <c r="S54" i="12"/>
  <c r="P56" i="12"/>
  <c r="P30" i="12"/>
  <c r="P52" i="12"/>
  <c r="X28" i="12"/>
  <c r="X30" i="12"/>
  <c r="Q22" i="12"/>
  <c r="Q25" i="12" s="1"/>
  <c r="Q27" i="12"/>
  <c r="T52" i="12"/>
  <c r="T27" i="12"/>
  <c r="N28" i="12"/>
  <c r="V27" i="12"/>
  <c r="V29" i="12"/>
  <c r="O56" i="12"/>
  <c r="W62" i="12"/>
  <c r="W28" i="12"/>
  <c r="W58" i="12"/>
  <c r="U28" i="12"/>
  <c r="R59" i="12"/>
  <c r="P58" i="12"/>
  <c r="X56" i="12"/>
  <c r="Q29" i="12"/>
  <c r="P62" i="12"/>
  <c r="N60" i="12"/>
  <c r="P28" i="12"/>
  <c r="X21" i="12"/>
  <c r="X24" i="12" s="1"/>
  <c r="X59" i="12"/>
  <c r="Q60" i="12"/>
  <c r="Q20" i="12"/>
  <c r="O59" i="12"/>
  <c r="N21" i="12"/>
  <c r="N24" i="12" s="1"/>
  <c r="V61" i="12"/>
  <c r="V20" i="12"/>
  <c r="V22" i="12"/>
  <c r="V25" i="12" s="1"/>
  <c r="O62" i="12"/>
  <c r="O28" i="12"/>
  <c r="O58" i="12"/>
  <c r="W54" i="12"/>
  <c r="W21" i="12"/>
  <c r="W24" i="12" s="1"/>
  <c r="W30" i="12"/>
  <c r="U58" i="12"/>
  <c r="R53" i="12"/>
  <c r="R58" i="12"/>
  <c r="R57" i="12"/>
  <c r="S62" i="12"/>
  <c r="R52" i="12"/>
  <c r="S29" i="12"/>
  <c r="V52" i="12"/>
  <c r="P21" i="12"/>
  <c r="P24" i="12" s="1"/>
  <c r="P59" i="12"/>
  <c r="X54" i="12"/>
  <c r="Q58" i="12"/>
  <c r="Q52" i="12"/>
  <c r="T61" i="12"/>
  <c r="T57" i="12"/>
  <c r="T21" i="12"/>
  <c r="T24" i="12" s="1"/>
  <c r="N61" i="12"/>
  <c r="V53" i="12"/>
  <c r="O54" i="12"/>
  <c r="O21" i="12"/>
  <c r="O24" i="12" s="1"/>
  <c r="O30" i="12"/>
  <c r="U55" i="12"/>
  <c r="X20" i="12"/>
  <c r="V55" i="12"/>
  <c r="S58" i="12"/>
  <c r="S60" i="12"/>
  <c r="S27" i="12"/>
  <c r="Q56" i="12"/>
  <c r="Q30" i="12"/>
  <c r="Q62" i="12"/>
  <c r="X60" i="12"/>
  <c r="T53" i="12"/>
  <c r="T29" i="12"/>
  <c r="N53" i="12"/>
  <c r="N55" i="12"/>
  <c r="V56" i="12"/>
  <c r="V59" i="12"/>
  <c r="W55" i="12"/>
  <c r="W60" i="12"/>
  <c r="R20" i="12"/>
  <c r="U62" i="12"/>
  <c r="R60" i="12"/>
  <c r="R29" i="12"/>
  <c r="P60" i="12"/>
  <c r="N56" i="12"/>
  <c r="R61" i="12"/>
  <c r="S30" i="12"/>
  <c r="S52" i="12"/>
  <c r="S56" i="12"/>
  <c r="S20" i="12"/>
  <c r="P55" i="12"/>
  <c r="P57" i="12"/>
  <c r="P61" i="12"/>
  <c r="X55" i="12"/>
  <c r="X57" i="12"/>
  <c r="X61" i="12"/>
  <c r="Q28" i="12"/>
  <c r="Q54" i="12"/>
  <c r="Q61" i="12"/>
  <c r="T59" i="12"/>
  <c r="T62" i="12"/>
  <c r="T22" i="12"/>
  <c r="T25" i="12" s="1"/>
  <c r="T56" i="12"/>
  <c r="N27" i="12"/>
  <c r="N57" i="12"/>
  <c r="V62" i="12"/>
  <c r="V28" i="12"/>
  <c r="O55" i="12"/>
  <c r="O60" i="12"/>
  <c r="W27" i="12"/>
  <c r="W57" i="12"/>
  <c r="W52" i="12"/>
  <c r="N58" i="12"/>
  <c r="R27" i="12"/>
  <c r="U56" i="12"/>
  <c r="U61" i="12"/>
  <c r="U60" i="12"/>
  <c r="U20" i="12"/>
  <c r="U54" i="12"/>
  <c r="T55" i="12"/>
  <c r="S61" i="12"/>
  <c r="S28" i="12"/>
  <c r="S55" i="12"/>
  <c r="P27" i="12"/>
  <c r="P29" i="12"/>
  <c r="P53" i="12"/>
  <c r="X27" i="12"/>
  <c r="X29" i="12"/>
  <c r="X53" i="12"/>
  <c r="Q59" i="12"/>
  <c r="Q53" i="12"/>
  <c r="T54" i="12"/>
  <c r="N62" i="12"/>
  <c r="N20" i="12"/>
  <c r="N29" i="12"/>
  <c r="V54" i="12"/>
  <c r="V21" i="12"/>
  <c r="V24" i="12" s="1"/>
  <c r="O27" i="12"/>
  <c r="O57" i="12"/>
  <c r="O52" i="12"/>
  <c r="W20" i="12"/>
  <c r="W29" i="12"/>
  <c r="U30" i="12"/>
  <c r="R30" i="12"/>
  <c r="W59" i="12"/>
  <c r="S53" i="12"/>
  <c r="S21" i="12"/>
  <c r="S24" i="12" s="1"/>
  <c r="S22" i="12"/>
  <c r="S25" i="12" s="1"/>
  <c r="P22" i="12"/>
  <c r="P25" i="12" s="1"/>
  <c r="X22" i="12"/>
  <c r="X25" i="12" s="1"/>
  <c r="X52" i="12"/>
  <c r="Q57" i="12"/>
  <c r="N54" i="12"/>
  <c r="N22" i="12"/>
  <c r="N25" i="12" s="1"/>
  <c r="O20" i="12"/>
  <c r="O29" i="12"/>
  <c r="W22" i="12"/>
  <c r="W25" i="12" s="1"/>
  <c r="R55" i="12"/>
  <c r="U27" i="12"/>
  <c r="U53" i="12"/>
  <c r="U52" i="12"/>
  <c r="V57" i="12"/>
  <c r="O22" i="12"/>
  <c r="O25" i="12" s="1"/>
  <c r="X58" i="12"/>
  <c r="T60" i="12"/>
  <c r="N59" i="12"/>
  <c r="W56" i="12"/>
  <c r="Y18" i="12"/>
  <c r="V17" i="12"/>
  <c r="U17" i="12"/>
  <c r="O17" i="12"/>
  <c r="P17" i="12"/>
  <c r="R17" i="12"/>
  <c r="W17" i="12"/>
  <c r="N17" i="12"/>
  <c r="X17" i="12"/>
  <c r="S17" i="12"/>
  <c r="T17" i="12"/>
  <c r="Q17" i="12"/>
  <c r="I62" i="12" l="1"/>
  <c r="I54" i="12"/>
  <c r="I27" i="12"/>
  <c r="I55" i="12"/>
  <c r="I28" i="12"/>
  <c r="I53" i="12"/>
  <c r="I58" i="12"/>
  <c r="I57" i="12"/>
  <c r="I61" i="12"/>
  <c r="I35" i="12"/>
  <c r="I33" i="12"/>
  <c r="I31" i="12"/>
  <c r="I60" i="12"/>
  <c r="I36" i="12"/>
  <c r="I29" i="12"/>
  <c r="I34" i="12"/>
  <c r="I32" i="12"/>
  <c r="I59" i="12"/>
  <c r="I56" i="12"/>
  <c r="I52" i="12"/>
  <c r="I30" i="12"/>
  <c r="I63" i="12"/>
  <c r="I17" i="12"/>
  <c r="P13" i="12"/>
  <c r="U13" i="12"/>
  <c r="V13" i="12"/>
  <c r="S13" i="12"/>
  <c r="O13" i="12"/>
  <c r="R13" i="12"/>
  <c r="T13" i="12"/>
  <c r="N13" i="12"/>
  <c r="Q13" i="12"/>
  <c r="X13" i="12"/>
  <c r="W13" i="12"/>
  <c r="Y13" i="12"/>
  <c r="B471" i="8"/>
  <c r="A472" i="8"/>
  <c r="Y19" i="12"/>
  <c r="Y12" i="12" s="1"/>
  <c r="Y23" i="12"/>
  <c r="Y11" i="12" s="1"/>
  <c r="Y37" i="12"/>
  <c r="S18" i="12"/>
  <c r="S19" i="12" s="1"/>
  <c r="S12" i="12" s="1"/>
  <c r="R18" i="12"/>
  <c r="R19" i="12" s="1"/>
  <c r="R12" i="12" s="1"/>
  <c r="P18" i="12"/>
  <c r="P19" i="12" s="1"/>
  <c r="P12" i="12" s="1"/>
  <c r="V18" i="12"/>
  <c r="V19" i="12" s="1"/>
  <c r="V12" i="12" s="1"/>
  <c r="U18" i="12"/>
  <c r="U19" i="12" s="1"/>
  <c r="U12" i="12" s="1"/>
  <c r="Q18" i="12"/>
  <c r="Q19" i="12" s="1"/>
  <c r="Q12" i="12" s="1"/>
  <c r="W18" i="12"/>
  <c r="W19" i="12" s="1"/>
  <c r="W12" i="12" s="1"/>
  <c r="O18" i="12"/>
  <c r="O19" i="12" s="1"/>
  <c r="O12" i="12" s="1"/>
  <c r="N18" i="12"/>
  <c r="T18" i="12"/>
  <c r="T19" i="12" s="1"/>
  <c r="T12" i="12" s="1"/>
  <c r="X18" i="12"/>
  <c r="X19" i="12" s="1"/>
  <c r="X12" i="12" s="1"/>
  <c r="O23" i="12"/>
  <c r="O11" i="12" s="1"/>
  <c r="O37" i="12"/>
  <c r="S37" i="12"/>
  <c r="S23" i="12"/>
  <c r="S11" i="12" s="1"/>
  <c r="T37" i="12"/>
  <c r="T23" i="12"/>
  <c r="T11" i="12" s="1"/>
  <c r="V37" i="12"/>
  <c r="V23" i="12"/>
  <c r="V11" i="12" s="1"/>
  <c r="R37" i="12"/>
  <c r="R23" i="12"/>
  <c r="R11" i="12" s="1"/>
  <c r="X37" i="12"/>
  <c r="X23" i="12"/>
  <c r="X11" i="12" s="1"/>
  <c r="N37" i="12"/>
  <c r="N23" i="12"/>
  <c r="N11" i="12" s="1"/>
  <c r="U23" i="12"/>
  <c r="U11" i="12" s="1"/>
  <c r="U37" i="12"/>
  <c r="P37" i="12"/>
  <c r="P23" i="12"/>
  <c r="P11" i="12" s="1"/>
  <c r="W23" i="12"/>
  <c r="W11" i="12" s="1"/>
  <c r="W37" i="12"/>
  <c r="Q37" i="12"/>
  <c r="Q23" i="12"/>
  <c r="Q11" i="12" s="1"/>
  <c r="H3" i="12" l="1"/>
  <c r="N19" i="12"/>
  <c r="I18" i="12"/>
  <c r="H7" i="12" s="1"/>
  <c r="I37" i="12"/>
  <c r="H6" i="12" s="1"/>
  <c r="B472" i="8"/>
  <c r="A473" i="8"/>
  <c r="B473" i="8" s="1"/>
  <c r="A11" i="10" s="1" a="1"/>
  <c r="M11" i="12"/>
  <c r="M13" i="12" a="1"/>
  <c r="M13" i="12" s="1"/>
  <c r="A11" i="10" l="1"/>
  <c r="A19" i="10"/>
  <c r="A27" i="10"/>
  <c r="A35" i="10"/>
  <c r="A43" i="10"/>
  <c r="A51" i="10"/>
  <c r="A59" i="10"/>
  <c r="A67" i="10"/>
  <c r="A75" i="10"/>
  <c r="A83" i="10"/>
  <c r="A91" i="10"/>
  <c r="A99" i="10"/>
  <c r="A107" i="10"/>
  <c r="A115" i="10"/>
  <c r="A123" i="10"/>
  <c r="A131" i="10"/>
  <c r="A139" i="10"/>
  <c r="A147" i="10"/>
  <c r="A155" i="10"/>
  <c r="A163" i="10"/>
  <c r="A171" i="10"/>
  <c r="A179" i="10"/>
  <c r="A187" i="10"/>
  <c r="A195" i="10"/>
  <c r="A203" i="10"/>
  <c r="A211" i="10"/>
  <c r="A219" i="10"/>
  <c r="A227" i="10"/>
  <c r="A235" i="10"/>
  <c r="A243" i="10"/>
  <c r="A251" i="10"/>
  <c r="A259" i="10"/>
  <c r="A267" i="10"/>
  <c r="A275" i="10"/>
  <c r="A283" i="10"/>
  <c r="A291" i="10"/>
  <c r="A299" i="10"/>
  <c r="A307" i="10"/>
  <c r="A315" i="10"/>
  <c r="A323" i="10"/>
  <c r="A331" i="10"/>
  <c r="A339" i="10"/>
  <c r="A347" i="10"/>
  <c r="A355" i="10"/>
  <c r="A363" i="10"/>
  <c r="A371" i="10"/>
  <c r="A379" i="10"/>
  <c r="A387" i="10"/>
  <c r="A395" i="10"/>
  <c r="A403" i="10"/>
  <c r="A411" i="10"/>
  <c r="A419" i="10"/>
  <c r="A427" i="10"/>
  <c r="A435" i="10"/>
  <c r="A443" i="10"/>
  <c r="A451" i="10"/>
  <c r="A459" i="10"/>
  <c r="A467" i="10"/>
  <c r="A475" i="10"/>
  <c r="A12" i="10"/>
  <c r="A20" i="10"/>
  <c r="A28" i="10"/>
  <c r="A36" i="10"/>
  <c r="A44" i="10"/>
  <c r="A52" i="10"/>
  <c r="A60" i="10"/>
  <c r="A68" i="10"/>
  <c r="A76" i="10"/>
  <c r="A84" i="10"/>
  <c r="A92" i="10"/>
  <c r="A100" i="10"/>
  <c r="A108" i="10"/>
  <c r="A116" i="10"/>
  <c r="A124" i="10"/>
  <c r="A132" i="10"/>
  <c r="A140" i="10"/>
  <c r="A148" i="10"/>
  <c r="A156" i="10"/>
  <c r="A164" i="10"/>
  <c r="A172" i="10"/>
  <c r="A180" i="10"/>
  <c r="A188" i="10"/>
  <c r="A196" i="10"/>
  <c r="A204" i="10"/>
  <c r="A212" i="10"/>
  <c r="A220" i="10"/>
  <c r="A228" i="10"/>
  <c r="A236" i="10"/>
  <c r="A244" i="10"/>
  <c r="A252" i="10"/>
  <c r="A260" i="10"/>
  <c r="A268" i="10"/>
  <c r="A276" i="10"/>
  <c r="A284" i="10"/>
  <c r="A292" i="10"/>
  <c r="A300" i="10"/>
  <c r="A308" i="10"/>
  <c r="A316" i="10"/>
  <c r="A324" i="10"/>
  <c r="A332" i="10"/>
  <c r="A340" i="10"/>
  <c r="A348" i="10"/>
  <c r="A356" i="10"/>
  <c r="A364" i="10"/>
  <c r="A372" i="10"/>
  <c r="A380" i="10"/>
  <c r="A388" i="10"/>
  <c r="A396" i="10"/>
  <c r="A404" i="10"/>
  <c r="A412" i="10"/>
  <c r="A420" i="10"/>
  <c r="A428" i="10"/>
  <c r="A436" i="10"/>
  <c r="A444" i="10"/>
  <c r="A452" i="10"/>
  <c r="A460" i="10"/>
  <c r="A468" i="10"/>
  <c r="A476" i="10"/>
  <c r="A13" i="10"/>
  <c r="A21" i="10"/>
  <c r="A29" i="10"/>
  <c r="A37" i="10"/>
  <c r="A45" i="10"/>
  <c r="A53" i="10"/>
  <c r="A61" i="10"/>
  <c r="A69" i="10"/>
  <c r="A77" i="10"/>
  <c r="A85" i="10"/>
  <c r="A93" i="10"/>
  <c r="A101" i="10"/>
  <c r="A109" i="10"/>
  <c r="A117" i="10"/>
  <c r="A125" i="10"/>
  <c r="A133" i="10"/>
  <c r="A141" i="10"/>
  <c r="A149" i="10"/>
  <c r="A157" i="10"/>
  <c r="A165" i="10"/>
  <c r="A173" i="10"/>
  <c r="A181" i="10"/>
  <c r="A189" i="10"/>
  <c r="A197" i="10"/>
  <c r="A205" i="10"/>
  <c r="A213" i="10"/>
  <c r="A221" i="10"/>
  <c r="A229" i="10"/>
  <c r="A237" i="10"/>
  <c r="A245" i="10"/>
  <c r="A253" i="10"/>
  <c r="A261" i="10"/>
  <c r="A269" i="10"/>
  <c r="A277" i="10"/>
  <c r="A285" i="10"/>
  <c r="A293" i="10"/>
  <c r="A301" i="10"/>
  <c r="A309" i="10"/>
  <c r="A317" i="10"/>
  <c r="A325" i="10"/>
  <c r="A333" i="10"/>
  <c r="A341" i="10"/>
  <c r="A349" i="10"/>
  <c r="A357" i="10"/>
  <c r="A365" i="10"/>
  <c r="A373" i="10"/>
  <c r="A381" i="10"/>
  <c r="A389" i="10"/>
  <c r="A397" i="10"/>
  <c r="A405" i="10"/>
  <c r="A413" i="10"/>
  <c r="A421" i="10"/>
  <c r="A429" i="10"/>
  <c r="A437" i="10"/>
  <c r="A445" i="10"/>
  <c r="A453" i="10"/>
  <c r="A461" i="10"/>
  <c r="A469" i="10"/>
  <c r="A477" i="10"/>
  <c r="A48" i="10"/>
  <c r="A14" i="10"/>
  <c r="A22" i="10"/>
  <c r="A30" i="10"/>
  <c r="A38" i="10"/>
  <c r="A46" i="10"/>
  <c r="A54" i="10"/>
  <c r="A62" i="10"/>
  <c r="A70" i="10"/>
  <c r="A78" i="10"/>
  <c r="A86" i="10"/>
  <c r="A94" i="10"/>
  <c r="A102" i="10"/>
  <c r="A110" i="10"/>
  <c r="A118" i="10"/>
  <c r="A126" i="10"/>
  <c r="A134" i="10"/>
  <c r="A142" i="10"/>
  <c r="A150" i="10"/>
  <c r="A158" i="10"/>
  <c r="A166" i="10"/>
  <c r="A174" i="10"/>
  <c r="A182" i="10"/>
  <c r="A190" i="10"/>
  <c r="A198" i="10"/>
  <c r="A206" i="10"/>
  <c r="A214" i="10"/>
  <c r="A222" i="10"/>
  <c r="A230" i="10"/>
  <c r="A238" i="10"/>
  <c r="A246" i="10"/>
  <c r="A254" i="10"/>
  <c r="A262" i="10"/>
  <c r="A270" i="10"/>
  <c r="A278" i="10"/>
  <c r="A286" i="10"/>
  <c r="A294" i="10"/>
  <c r="A302" i="10"/>
  <c r="A310" i="10"/>
  <c r="A318" i="10"/>
  <c r="A326" i="10"/>
  <c r="A334" i="10"/>
  <c r="A342" i="10"/>
  <c r="A350" i="10"/>
  <c r="A358" i="10"/>
  <c r="A366" i="10"/>
  <c r="A374" i="10"/>
  <c r="A382" i="10"/>
  <c r="A390" i="10"/>
  <c r="A398" i="10"/>
  <c r="A406" i="10"/>
  <c r="A414" i="10"/>
  <c r="A422" i="10"/>
  <c r="A430" i="10"/>
  <c r="A438" i="10"/>
  <c r="A446" i="10"/>
  <c r="A454" i="10"/>
  <c r="A462" i="10"/>
  <c r="A470" i="10"/>
  <c r="A15" i="10"/>
  <c r="A23" i="10"/>
  <c r="A31" i="10"/>
  <c r="A39" i="10"/>
  <c r="A47" i="10"/>
  <c r="A55" i="10"/>
  <c r="A63" i="10"/>
  <c r="A71" i="10"/>
  <c r="A79" i="10"/>
  <c r="A87" i="10"/>
  <c r="A95" i="10"/>
  <c r="A103" i="10"/>
  <c r="A111" i="10"/>
  <c r="A119" i="10"/>
  <c r="A127" i="10"/>
  <c r="A135" i="10"/>
  <c r="A143" i="10"/>
  <c r="A151" i="10"/>
  <c r="A159" i="10"/>
  <c r="A167" i="10"/>
  <c r="A175" i="10"/>
  <c r="A183" i="10"/>
  <c r="A191" i="10"/>
  <c r="A199" i="10"/>
  <c r="A207" i="10"/>
  <c r="A215" i="10"/>
  <c r="A223" i="10"/>
  <c r="A231" i="10"/>
  <c r="A239" i="10"/>
  <c r="A247" i="10"/>
  <c r="A255" i="10"/>
  <c r="A263" i="10"/>
  <c r="A271" i="10"/>
  <c r="A279" i="10"/>
  <c r="A287" i="10"/>
  <c r="A295" i="10"/>
  <c r="A303" i="10"/>
  <c r="A311" i="10"/>
  <c r="A319" i="10"/>
  <c r="A327" i="10"/>
  <c r="A335" i="10"/>
  <c r="A343" i="10"/>
  <c r="A351" i="10"/>
  <c r="A359" i="10"/>
  <c r="A367" i="10"/>
  <c r="A375" i="10"/>
  <c r="A383" i="10"/>
  <c r="A391" i="10"/>
  <c r="A399" i="10"/>
  <c r="A407" i="10"/>
  <c r="A415" i="10"/>
  <c r="A423" i="10"/>
  <c r="A431" i="10"/>
  <c r="A439" i="10"/>
  <c r="A447" i="10"/>
  <c r="A455" i="10"/>
  <c r="A463" i="10"/>
  <c r="A471" i="10"/>
  <c r="A478" i="10"/>
  <c r="A16" i="10"/>
  <c r="A24" i="10"/>
  <c r="A32" i="10"/>
  <c r="A40" i="10"/>
  <c r="A64" i="10"/>
  <c r="A88" i="10"/>
  <c r="A96" i="10"/>
  <c r="A104" i="10"/>
  <c r="A120" i="10"/>
  <c r="A128" i="10"/>
  <c r="A136" i="10"/>
  <c r="A144" i="10"/>
  <c r="A152" i="10"/>
  <c r="A160" i="10"/>
  <c r="A168" i="10"/>
  <c r="A176" i="10"/>
  <c r="A184" i="10"/>
  <c r="A192" i="10"/>
  <c r="A200" i="10"/>
  <c r="A208" i="10"/>
  <c r="A216" i="10"/>
  <c r="A224" i="10"/>
  <c r="A232" i="10"/>
  <c r="A240" i="10"/>
  <c r="A248" i="10"/>
  <c r="A256" i="10"/>
  <c r="A17" i="10"/>
  <c r="A25" i="10"/>
  <c r="A33" i="10"/>
  <c r="A41" i="10"/>
  <c r="A49" i="10"/>
  <c r="A57" i="10"/>
  <c r="A65" i="10"/>
  <c r="A73" i="10"/>
  <c r="A81" i="10"/>
  <c r="A89" i="10"/>
  <c r="A97" i="10"/>
  <c r="A105" i="10"/>
  <c r="A113" i="10"/>
  <c r="A121" i="10"/>
  <c r="A129" i="10"/>
  <c r="A137" i="10"/>
  <c r="A145" i="10"/>
  <c r="A153" i="10"/>
  <c r="A161" i="10"/>
  <c r="A169" i="10"/>
  <c r="A177" i="10"/>
  <c r="A185" i="10"/>
  <c r="A193" i="10"/>
  <c r="A201" i="10"/>
  <c r="A209" i="10"/>
  <c r="A217" i="10"/>
  <c r="A225" i="10"/>
  <c r="A233" i="10"/>
  <c r="A241" i="10"/>
  <c r="A249" i="10"/>
  <c r="A257" i="10"/>
  <c r="A265" i="10"/>
  <c r="A273" i="10"/>
  <c r="A281" i="10"/>
  <c r="A289" i="10"/>
  <c r="A297" i="10"/>
  <c r="A305" i="10"/>
  <c r="A313" i="10"/>
  <c r="A321" i="10"/>
  <c r="A329" i="10"/>
  <c r="A337" i="10"/>
  <c r="A345" i="10"/>
  <c r="A353" i="10"/>
  <c r="A361" i="10"/>
  <c r="A369" i="10"/>
  <c r="A377" i="10"/>
  <c r="A385" i="10"/>
  <c r="A393" i="10"/>
  <c r="A401" i="10"/>
  <c r="A409" i="10"/>
  <c r="A417" i="10"/>
  <c r="A425" i="10"/>
  <c r="A433" i="10"/>
  <c r="A441" i="10"/>
  <c r="A449" i="10"/>
  <c r="A457" i="10"/>
  <c r="A465" i="10"/>
  <c r="A473" i="10"/>
  <c r="A80" i="10"/>
  <c r="A18" i="10"/>
  <c r="A26" i="10"/>
  <c r="A34" i="10"/>
  <c r="A42" i="10"/>
  <c r="A50" i="10"/>
  <c r="A58" i="10"/>
  <c r="A66" i="10"/>
  <c r="A74" i="10"/>
  <c r="A82" i="10"/>
  <c r="A90" i="10"/>
  <c r="A98" i="10"/>
  <c r="A106" i="10"/>
  <c r="A114" i="10"/>
  <c r="A122" i="10"/>
  <c r="A130" i="10"/>
  <c r="A138" i="10"/>
  <c r="A146" i="10"/>
  <c r="A154" i="10"/>
  <c r="A162" i="10"/>
  <c r="A170" i="10"/>
  <c r="A178" i="10"/>
  <c r="A186" i="10"/>
  <c r="A194" i="10"/>
  <c r="A202" i="10"/>
  <c r="A210" i="10"/>
  <c r="A218" i="10"/>
  <c r="A226" i="10"/>
  <c r="A234" i="10"/>
  <c r="A242" i="10"/>
  <c r="A250" i="10"/>
  <c r="A258" i="10"/>
  <c r="A266" i="10"/>
  <c r="A274" i="10"/>
  <c r="A282" i="10"/>
  <c r="A290" i="10"/>
  <c r="A298" i="10"/>
  <c r="A306" i="10"/>
  <c r="A314" i="10"/>
  <c r="A322" i="10"/>
  <c r="A330" i="10"/>
  <c r="A338" i="10"/>
  <c r="A346" i="10"/>
  <c r="A354" i="10"/>
  <c r="A362" i="10"/>
  <c r="A370" i="10"/>
  <c r="A378" i="10"/>
  <c r="A386" i="10"/>
  <c r="A394" i="10"/>
  <c r="A402" i="10"/>
  <c r="A410" i="10"/>
  <c r="A418" i="10"/>
  <c r="A426" i="10"/>
  <c r="A434" i="10"/>
  <c r="A442" i="10"/>
  <c r="A450" i="10"/>
  <c r="A458" i="10"/>
  <c r="A466" i="10"/>
  <c r="A474" i="10"/>
  <c r="A56" i="10"/>
  <c r="A72" i="10"/>
  <c r="A312" i="10"/>
  <c r="A376" i="10"/>
  <c r="A440" i="10"/>
  <c r="A112" i="10"/>
  <c r="A320" i="10"/>
  <c r="A384" i="10"/>
  <c r="A448" i="10"/>
  <c r="A264" i="10"/>
  <c r="A328" i="10"/>
  <c r="A392" i="10"/>
  <c r="A456" i="10"/>
  <c r="A272" i="10"/>
  <c r="A336" i="10"/>
  <c r="A400" i="10"/>
  <c r="A464" i="10"/>
  <c r="A432" i="10"/>
  <c r="A280" i="10"/>
  <c r="A344" i="10"/>
  <c r="A408" i="10"/>
  <c r="A472" i="10"/>
  <c r="A368" i="10"/>
  <c r="A288" i="10"/>
  <c r="A352" i="10"/>
  <c r="A416" i="10"/>
  <c r="A296" i="10"/>
  <c r="A360" i="10"/>
  <c r="A424" i="10"/>
  <c r="A304" i="10"/>
  <c r="N12" i="12"/>
  <c r="M12" i="12" s="1"/>
  <c r="M10" i="12" s="1"/>
  <c r="C173" i="13" s="1"/>
  <c r="I19" i="12"/>
  <c r="H8" i="12" s="1"/>
  <c r="I10" i="12" s="1"/>
  <c r="K1" i="12" l="1"/>
  <c r="H11" i="10" a="1"/>
  <c r="H11" i="10" s="1"/>
  <c r="H9" i="10" s="1"/>
  <c r="S32" i="10"/>
  <c r="U34" i="10"/>
  <c r="O34" i="10"/>
  <c r="R32" i="10"/>
  <c r="X35" i="10"/>
  <c r="T33" i="10"/>
  <c r="V33" i="10"/>
  <c r="N33" i="10"/>
  <c r="W32" i="10"/>
  <c r="U35" i="10"/>
  <c r="Q36" i="10"/>
  <c r="S34" i="10"/>
  <c r="U36" i="10"/>
  <c r="O36" i="10"/>
  <c r="R34" i="10"/>
  <c r="X32" i="10"/>
  <c r="T35" i="10"/>
  <c r="V31" i="10"/>
  <c r="N32" i="10"/>
  <c r="W34" i="10"/>
  <c r="P35" i="10"/>
  <c r="W33" i="10"/>
  <c r="O32" i="10"/>
  <c r="W35" i="10"/>
  <c r="S36" i="10"/>
  <c r="U31" i="10"/>
  <c r="P32" i="10"/>
  <c r="R31" i="10"/>
  <c r="X34" i="10"/>
  <c r="Q34" i="10"/>
  <c r="V35" i="10"/>
  <c r="N34" i="10"/>
  <c r="W36" i="10"/>
  <c r="T36" i="10"/>
  <c r="N31" i="10"/>
  <c r="U32" i="10"/>
  <c r="N35" i="10"/>
  <c r="S31" i="10"/>
  <c r="U33" i="10"/>
  <c r="P36" i="10"/>
  <c r="R33" i="10"/>
  <c r="X36" i="10"/>
  <c r="Q31" i="10"/>
  <c r="V32" i="10"/>
  <c r="N36" i="10"/>
  <c r="Q32" i="10"/>
  <c r="T31" i="10"/>
  <c r="S33" i="10"/>
  <c r="O31" i="10"/>
  <c r="P31" i="10"/>
  <c r="R35" i="10"/>
  <c r="T32" i="10"/>
  <c r="Q33" i="10"/>
  <c r="V34" i="10"/>
  <c r="N27" i="10"/>
  <c r="O35" i="10"/>
  <c r="X33" i="10"/>
  <c r="S35" i="10"/>
  <c r="O33" i="10"/>
  <c r="P33" i="10"/>
  <c r="R36" i="10"/>
  <c r="T34" i="10"/>
  <c r="Q35" i="10"/>
  <c r="V36" i="10"/>
  <c r="W31" i="10"/>
  <c r="X31" i="10"/>
  <c r="P34" i="10"/>
  <c r="S59" i="10"/>
  <c r="S61" i="10"/>
  <c r="S58" i="10"/>
  <c r="S62" i="10"/>
  <c r="S60" i="10"/>
  <c r="N60" i="10"/>
  <c r="N62" i="10"/>
  <c r="O62" i="10"/>
  <c r="Q59" i="10"/>
  <c r="N59" i="10"/>
  <c r="N61" i="10"/>
  <c r="P62" i="10"/>
  <c r="Q62" i="10"/>
  <c r="N58" i="10"/>
  <c r="O61" i="10"/>
  <c r="Q58" i="10"/>
  <c r="O58" i="10"/>
  <c r="O59" i="10"/>
  <c r="O60" i="10"/>
  <c r="Q60" i="10"/>
  <c r="P58" i="10"/>
  <c r="P59" i="10"/>
  <c r="P60" i="10"/>
  <c r="P61" i="10"/>
  <c r="Q61" i="10"/>
  <c r="R58" i="10"/>
  <c r="R59" i="10"/>
  <c r="R60" i="10"/>
  <c r="R61" i="10"/>
  <c r="R62" i="10"/>
  <c r="X62" i="10"/>
  <c r="T58" i="10"/>
  <c r="V60" i="10"/>
  <c r="U59" i="10"/>
  <c r="W61" i="10"/>
  <c r="N52" i="10"/>
  <c r="O53" i="10"/>
  <c r="R56" i="10"/>
  <c r="P54" i="10"/>
  <c r="S57" i="10"/>
  <c r="Q55" i="10"/>
  <c r="AM28" i="10"/>
  <c r="AM29" i="10"/>
  <c r="AL77" i="10"/>
  <c r="AM61" i="10"/>
  <c r="X77" i="10"/>
  <c r="AH77" i="10"/>
  <c r="AM71" i="10"/>
  <c r="T77" i="10"/>
  <c r="N57" i="10"/>
  <c r="V58" i="10"/>
  <c r="N53" i="10"/>
  <c r="U58" i="10"/>
  <c r="U52" i="10"/>
  <c r="Z53" i="10"/>
  <c r="U70" i="10"/>
  <c r="N21" i="10"/>
  <c r="N24" i="10" s="1"/>
  <c r="Q22" i="10"/>
  <c r="Q25" i="10" s="1"/>
  <c r="R55" i="10"/>
  <c r="S53" i="10"/>
  <c r="V61" i="10"/>
  <c r="X20" i="10"/>
  <c r="X23" i="10" s="1"/>
  <c r="Z62" i="10"/>
  <c r="X52" i="10"/>
  <c r="T63" i="10"/>
  <c r="U63" i="10"/>
  <c r="Z52" i="10"/>
  <c r="AA22" i="10"/>
  <c r="Z29" i="10"/>
  <c r="AL30" i="10"/>
  <c r="AL65" i="10"/>
  <c r="AL72" i="10"/>
  <c r="W76" i="10"/>
  <c r="AL71" i="10"/>
  <c r="AL73" i="10"/>
  <c r="AA30" i="10"/>
  <c r="N30" i="10"/>
  <c r="W70" i="10"/>
  <c r="Y69" i="10"/>
  <c r="T67" i="10"/>
  <c r="Y21" i="10"/>
  <c r="Z59" i="10"/>
  <c r="U65" i="10"/>
  <c r="AA63" i="10"/>
  <c r="AA66" i="10"/>
  <c r="AB67" i="10"/>
  <c r="X71" i="10"/>
  <c r="AC70" i="10"/>
  <c r="AK52" i="10"/>
  <c r="AK61" i="10"/>
  <c r="AK59" i="10"/>
  <c r="AK71" i="10"/>
  <c r="Y75" i="10"/>
  <c r="AF30" i="10"/>
  <c r="AM22" i="10"/>
  <c r="AD77" i="10"/>
  <c r="AM56" i="10"/>
  <c r="AK77" i="10"/>
  <c r="AM58" i="10"/>
  <c r="AA77" i="10"/>
  <c r="X59" i="10"/>
  <c r="Q53" i="10"/>
  <c r="R54" i="10"/>
  <c r="S21" i="10"/>
  <c r="S24" i="10" s="1"/>
  <c r="V53" i="10"/>
  <c r="O52" i="10"/>
  <c r="W58" i="10"/>
  <c r="P20" i="10"/>
  <c r="P23" i="10" s="1"/>
  <c r="U22" i="10"/>
  <c r="U25" i="10" s="1"/>
  <c r="V55" i="10"/>
  <c r="O54" i="10"/>
  <c r="W56" i="10"/>
  <c r="W60" i="10"/>
  <c r="X57" i="10"/>
  <c r="Y55" i="10"/>
  <c r="AB61" i="10"/>
  <c r="S28" i="10"/>
  <c r="AL52" i="10"/>
  <c r="AL60" i="10"/>
  <c r="AL64" i="10"/>
  <c r="AL58" i="10"/>
  <c r="AL66" i="10"/>
  <c r="S30" i="10"/>
  <c r="V29" i="10"/>
  <c r="AA67" i="10"/>
  <c r="AB21" i="10"/>
  <c r="Z60" i="10"/>
  <c r="T64" i="10"/>
  <c r="AA56" i="10"/>
  <c r="AA55" i="10"/>
  <c r="AB54" i="10"/>
  <c r="U67" i="10"/>
  <c r="S27" i="10"/>
  <c r="AK22" i="10"/>
  <c r="AK62" i="10"/>
  <c r="AK65" i="10"/>
  <c r="U75" i="10"/>
  <c r="AF75" i="10"/>
  <c r="AK69" i="10"/>
  <c r="AE27" i="10"/>
  <c r="AE67" i="10"/>
  <c r="AJ52" i="10"/>
  <c r="AJ61" i="10"/>
  <c r="Y74" i="10"/>
  <c r="AJ70" i="10"/>
  <c r="AJ60" i="10"/>
  <c r="W74" i="10"/>
  <c r="AI29" i="10"/>
  <c r="AI63" i="10"/>
  <c r="AI66" i="10"/>
  <c r="U73" i="10"/>
  <c r="AI58" i="10"/>
  <c r="T73" i="10"/>
  <c r="AM21" i="10"/>
  <c r="AE77" i="10"/>
  <c r="AM69" i="10"/>
  <c r="W77" i="10"/>
  <c r="AJ77" i="10"/>
  <c r="AM60" i="10"/>
  <c r="Q20" i="10"/>
  <c r="Q23" i="10" s="1"/>
  <c r="AB64" i="10"/>
  <c r="U57" i="10"/>
  <c r="N56" i="10"/>
  <c r="X61" i="10"/>
  <c r="T21" i="10"/>
  <c r="T24" i="10" s="1"/>
  <c r="V54" i="10"/>
  <c r="T52" i="10"/>
  <c r="U61" i="10"/>
  <c r="Y65" i="10"/>
  <c r="T20" i="10"/>
  <c r="T23" i="10" s="1"/>
  <c r="Q52" i="10"/>
  <c r="P56" i="10"/>
  <c r="V59" i="10"/>
  <c r="S54" i="10"/>
  <c r="W21" i="10"/>
  <c r="W24" i="10" s="1"/>
  <c r="V65" i="10"/>
  <c r="W52" i="10"/>
  <c r="T62" i="10"/>
  <c r="W63" i="10"/>
  <c r="Y20" i="10"/>
  <c r="U69" i="10"/>
  <c r="AL21" i="10"/>
  <c r="AL62" i="10"/>
  <c r="AK76" i="10"/>
  <c r="Z76" i="10"/>
  <c r="AM30" i="10"/>
  <c r="AM27" i="10"/>
  <c r="AF77" i="10"/>
  <c r="AM76" i="10"/>
  <c r="V77" i="10"/>
  <c r="AM68" i="10"/>
  <c r="AM57" i="10"/>
  <c r="W65" i="10"/>
  <c r="AA27" i="10"/>
  <c r="T59" i="10"/>
  <c r="Y59" i="10"/>
  <c r="V20" i="10"/>
  <c r="V23" i="10" s="1"/>
  <c r="T56" i="10"/>
  <c r="U54" i="10"/>
  <c r="U21" i="10"/>
  <c r="U24" i="10" s="1"/>
  <c r="S20" i="10"/>
  <c r="S23" i="10" s="1"/>
  <c r="T53" i="10"/>
  <c r="P57" i="10"/>
  <c r="T60" i="10"/>
  <c r="U55" i="10"/>
  <c r="U60" i="10"/>
  <c r="Y54" i="10"/>
  <c r="AA62" i="10"/>
  <c r="W53" i="10"/>
  <c r="X58" i="10"/>
  <c r="Y53" i="10"/>
  <c r="AB63" i="10"/>
  <c r="T70" i="10"/>
  <c r="AL20" i="10"/>
  <c r="AL63" i="10"/>
  <c r="AF76" i="10"/>
  <c r="Y76" i="10"/>
  <c r="AL59" i="10"/>
  <c r="AE76" i="10"/>
  <c r="U76" i="10"/>
  <c r="W30" i="10"/>
  <c r="W28" i="10"/>
  <c r="T27" i="10"/>
  <c r="Y70" i="10"/>
  <c r="AA69" i="10"/>
  <c r="U68" i="10"/>
  <c r="X67" i="10"/>
  <c r="Y66" i="10"/>
  <c r="U64" i="10"/>
  <c r="Z20" i="10"/>
  <c r="AB57" i="10"/>
  <c r="AB65" i="10"/>
  <c r="W68" i="10"/>
  <c r="AB70" i="10"/>
  <c r="R30" i="10"/>
  <c r="AK27" i="10"/>
  <c r="AI75" i="10"/>
  <c r="AK57" i="10"/>
  <c r="T75" i="10"/>
  <c r="AK56" i="10"/>
  <c r="AK72" i="10"/>
  <c r="AA75" i="10"/>
  <c r="Y64" i="10"/>
  <c r="AM52" i="10"/>
  <c r="AG77" i="10"/>
  <c r="AM67" i="10"/>
  <c r="AM63" i="10"/>
  <c r="AM73" i="10"/>
  <c r="Y77" i="10"/>
  <c r="R53" i="10"/>
  <c r="P21" i="10"/>
  <c r="P24" i="10" s="1"/>
  <c r="Y62" i="10"/>
  <c r="O21" i="10"/>
  <c r="O24" i="10" s="1"/>
  <c r="P52" i="10"/>
  <c r="Z22" i="10"/>
  <c r="U20" i="10"/>
  <c r="R57" i="10"/>
  <c r="O56" i="10"/>
  <c r="X21" i="10"/>
  <c r="X24" i="10" s="1"/>
  <c r="AB56" i="10"/>
  <c r="Q21" i="10"/>
  <c r="Q24" i="10" s="1"/>
  <c r="N22" i="10"/>
  <c r="N25" i="10" s="1"/>
  <c r="N54" i="10"/>
  <c r="T57" i="10"/>
  <c r="S52" i="10"/>
  <c r="Q56" i="10"/>
  <c r="T61" i="10"/>
  <c r="X60" i="10"/>
  <c r="AA21" i="10"/>
  <c r="U71" i="10"/>
  <c r="W54" i="10"/>
  <c r="V62" i="10"/>
  <c r="X56" i="10"/>
  <c r="Y58" i="10"/>
  <c r="Z61" i="10"/>
  <c r="AA57" i="10"/>
  <c r="AB52" i="10"/>
  <c r="V70" i="10"/>
  <c r="AL29" i="10"/>
  <c r="AL54" i="10"/>
  <c r="AI76" i="10"/>
  <c r="AL75" i="10"/>
  <c r="AD76" i="10"/>
  <c r="AB76" i="10"/>
  <c r="U29" i="10"/>
  <c r="O28" i="10"/>
  <c r="O27" i="10"/>
  <c r="AB68" i="10"/>
  <c r="Y67" i="10"/>
  <c r="Z56" i="10"/>
  <c r="Z21" i="10"/>
  <c r="AA61" i="10"/>
  <c r="Z66" i="10"/>
  <c r="T66" i="10"/>
  <c r="X68" i="10"/>
  <c r="V28" i="10"/>
  <c r="AK29" i="10"/>
  <c r="AH75" i="10"/>
  <c r="AK73" i="10"/>
  <c r="AK63" i="10"/>
  <c r="AK64" i="10"/>
  <c r="AF55" i="10"/>
  <c r="AJ30" i="10"/>
  <c r="AD74" i="10"/>
  <c r="AJ65" i="10"/>
  <c r="AJ63" i="10"/>
  <c r="AJ64" i="10"/>
  <c r="AI52" i="10"/>
  <c r="AG73" i="10"/>
  <c r="AB73" i="10"/>
  <c r="AI61" i="10"/>
  <c r="AI57" i="10"/>
  <c r="AM20" i="10"/>
  <c r="AM37" i="10" s="1"/>
  <c r="AM75" i="10"/>
  <c r="AM54" i="10"/>
  <c r="Q54" i="10"/>
  <c r="T55" i="10"/>
  <c r="R22" i="10"/>
  <c r="R25" i="10" s="1"/>
  <c r="W59" i="10"/>
  <c r="W20" i="10"/>
  <c r="W23" i="10" s="1"/>
  <c r="V63" i="10"/>
  <c r="U66" i="10"/>
  <c r="AL68" i="10"/>
  <c r="AL57" i="10"/>
  <c r="Y52" i="10"/>
  <c r="W27" i="10"/>
  <c r="Z69" i="10"/>
  <c r="Z57" i="10"/>
  <c r="AA53" i="10"/>
  <c r="AB58" i="10"/>
  <c r="AK20" i="10"/>
  <c r="AK66" i="10"/>
  <c r="AK54" i="10"/>
  <c r="AJ29" i="10"/>
  <c r="AF74" i="10"/>
  <c r="AJ73" i="10"/>
  <c r="AE74" i="10"/>
  <c r="AJ72" i="10"/>
  <c r="AI21" i="10"/>
  <c r="AI55" i="10"/>
  <c r="X73" i="10"/>
  <c r="AI71" i="10"/>
  <c r="AD72" i="10"/>
  <c r="AF27" i="10"/>
  <c r="AC60" i="10"/>
  <c r="Y72" i="10"/>
  <c r="Z72" i="10"/>
  <c r="AD71" i="10"/>
  <c r="AC22" i="10"/>
  <c r="AF66" i="10"/>
  <c r="AF58" i="10"/>
  <c r="AF69" i="10"/>
  <c r="AF61" i="10"/>
  <c r="AG72" i="10"/>
  <c r="AG69" i="10"/>
  <c r="AD62" i="10"/>
  <c r="AD65" i="10"/>
  <c r="AD53" i="10"/>
  <c r="AD28" i="10"/>
  <c r="O29" i="10"/>
  <c r="T30" i="10"/>
  <c r="AB71" i="10"/>
  <c r="AE52" i="10"/>
  <c r="AC65" i="10"/>
  <c r="AH58" i="10"/>
  <c r="S22" i="10"/>
  <c r="S25" i="10" s="1"/>
  <c r="T69" i="10"/>
  <c r="AI56" i="10"/>
  <c r="AH70" i="10"/>
  <c r="AM65" i="10"/>
  <c r="AM55" i="10"/>
  <c r="S56" i="10"/>
  <c r="AA59" i="10"/>
  <c r="V22" i="10"/>
  <c r="V25" i="10" s="1"/>
  <c r="R52" i="10"/>
  <c r="X53" i="10"/>
  <c r="AB62" i="10"/>
  <c r="U62" i="10"/>
  <c r="Z55" i="10"/>
  <c r="AL55" i="10"/>
  <c r="AL70" i="10"/>
  <c r="V76" i="10"/>
  <c r="Z58" i="10"/>
  <c r="Z54" i="10"/>
  <c r="AA58" i="10"/>
  <c r="AB22" i="10"/>
  <c r="V71" i="10"/>
  <c r="AK28" i="10"/>
  <c r="Z75" i="10"/>
  <c r="AK55" i="10"/>
  <c r="AF28" i="10"/>
  <c r="AJ22" i="10"/>
  <c r="AG74" i="10"/>
  <c r="AJ66" i="10"/>
  <c r="AC74" i="10"/>
  <c r="U74" i="10"/>
  <c r="AI30" i="10"/>
  <c r="AI67" i="10"/>
  <c r="AI69" i="10"/>
  <c r="V73" i="10"/>
  <c r="AF71" i="10"/>
  <c r="AF29" i="10"/>
  <c r="AH29" i="10"/>
  <c r="AH56" i="10"/>
  <c r="X72" i="10"/>
  <c r="AG27" i="10"/>
  <c r="AG60" i="10"/>
  <c r="AD21" i="10"/>
  <c r="AE65" i="10"/>
  <c r="AE57" i="10"/>
  <c r="AE68" i="10"/>
  <c r="AE60" i="10"/>
  <c r="AH63" i="10"/>
  <c r="AG22" i="10"/>
  <c r="AG57" i="10"/>
  <c r="AD60" i="10"/>
  <c r="AD63" i="10"/>
  <c r="AC52" i="10"/>
  <c r="AC27" i="10"/>
  <c r="Y28" i="10"/>
  <c r="P30" i="10"/>
  <c r="R27" i="10"/>
  <c r="T71" i="10"/>
  <c r="AE54" i="10"/>
  <c r="AE20" i="10"/>
  <c r="V72" i="10"/>
  <c r="AG67" i="10"/>
  <c r="AM62" i="10"/>
  <c r="T22" i="10"/>
  <c r="T25" i="10" s="1"/>
  <c r="AL27" i="10"/>
  <c r="AK21" i="10"/>
  <c r="X75" i="10"/>
  <c r="AJ67" i="10"/>
  <c r="AH60" i="10"/>
  <c r="AF52" i="10"/>
  <c r="AC71" i="10"/>
  <c r="AB30" i="10"/>
  <c r="AC57" i="10"/>
  <c r="AM59" i="10"/>
  <c r="AL28" i="10"/>
  <c r="AB60" i="10"/>
  <c r="AI22" i="10"/>
  <c r="AH52" i="10"/>
  <c r="AG54" i="10"/>
  <c r="AM72" i="10"/>
  <c r="AM53" i="10"/>
  <c r="X63" i="10"/>
  <c r="V67" i="10"/>
  <c r="P53" i="10"/>
  <c r="V52" i="10"/>
  <c r="X69" i="10"/>
  <c r="X55" i="10"/>
  <c r="Z63" i="10"/>
  <c r="W69" i="10"/>
  <c r="AL69" i="10"/>
  <c r="AL74" i="10"/>
  <c r="Y29" i="10"/>
  <c r="Z70" i="10"/>
  <c r="V68" i="10"/>
  <c r="AB20" i="10"/>
  <c r="AA60" i="10"/>
  <c r="P27" i="10"/>
  <c r="AK70" i="10"/>
  <c r="AK58" i="10"/>
  <c r="AE29" i="10"/>
  <c r="AJ21" i="10"/>
  <c r="AJ68" i="10"/>
  <c r="AH74" i="10"/>
  <c r="AB74" i="10"/>
  <c r="AI27" i="10"/>
  <c r="AD73" i="10"/>
  <c r="AI65" i="10"/>
  <c r="Y73" i="10"/>
  <c r="AF53" i="10"/>
  <c r="AC58" i="10"/>
  <c r="AH28" i="10"/>
  <c r="AH55" i="10"/>
  <c r="AG30" i="10"/>
  <c r="AG64" i="10"/>
  <c r="AC20" i="10"/>
  <c r="AF64" i="10"/>
  <c r="AF56" i="10"/>
  <c r="AF67" i="10"/>
  <c r="AF59" i="10"/>
  <c r="AH67" i="10"/>
  <c r="AG20" i="10"/>
  <c r="AG37" i="10" s="1"/>
  <c r="AF21" i="10"/>
  <c r="AD58" i="10"/>
  <c r="AD61" i="10"/>
  <c r="AC30" i="10"/>
  <c r="Y30" i="10"/>
  <c r="U28" i="10"/>
  <c r="AB29" i="10"/>
  <c r="V27" i="10"/>
  <c r="AA71" i="10"/>
  <c r="AE56" i="10"/>
  <c r="AG65" i="10"/>
  <c r="AH20" i="10"/>
  <c r="AB59" i="10"/>
  <c r="AC75" i="10"/>
  <c r="AJ69" i="10"/>
  <c r="AI64" i="10"/>
  <c r="AG21" i="10"/>
  <c r="AG53" i="10"/>
  <c r="AF63" i="10"/>
  <c r="AD55" i="10"/>
  <c r="Y27" i="10"/>
  <c r="V57" i="10"/>
  <c r="T65" i="10"/>
  <c r="AL67" i="10"/>
  <c r="X65" i="10"/>
  <c r="AD75" i="10"/>
  <c r="AJ57" i="10"/>
  <c r="W73" i="10"/>
  <c r="AF68" i="10"/>
  <c r="AM66" i="10"/>
  <c r="AM64" i="10"/>
  <c r="U53" i="10"/>
  <c r="V69" i="10"/>
  <c r="T54" i="10"/>
  <c r="O55" i="10"/>
  <c r="W62" i="10"/>
  <c r="X28" i="10"/>
  <c r="X64" i="10"/>
  <c r="W71" i="10"/>
  <c r="AC76" i="10"/>
  <c r="AL61" i="10"/>
  <c r="T76" i="10"/>
  <c r="Q29" i="10"/>
  <c r="AB55" i="10"/>
  <c r="W64" i="10"/>
  <c r="AA20" i="10"/>
  <c r="AA37" i="10" s="1"/>
  <c r="W67" i="10"/>
  <c r="R29" i="10"/>
  <c r="AJ75" i="10"/>
  <c r="W75" i="10"/>
  <c r="AK53" i="10"/>
  <c r="AE28" i="10"/>
  <c r="AJ27" i="10"/>
  <c r="AJ59" i="10"/>
  <c r="T74" i="10"/>
  <c r="AJ54" i="10"/>
  <c r="V74" i="10"/>
  <c r="AI20" i="10"/>
  <c r="AI37" i="10" s="1"/>
  <c r="AF73" i="10"/>
  <c r="Z73" i="10"/>
  <c r="AI60" i="10"/>
  <c r="AA73" i="10"/>
  <c r="AC66" i="10"/>
  <c r="AE22" i="10"/>
  <c r="AH30" i="10"/>
  <c r="AH65" i="10"/>
  <c r="AH68" i="10"/>
  <c r="AG29" i="10"/>
  <c r="AG63" i="10"/>
  <c r="AD22" i="10"/>
  <c r="AE63" i="10"/>
  <c r="AE55" i="10"/>
  <c r="AE66" i="10"/>
  <c r="AE58" i="10"/>
  <c r="AF72" i="10"/>
  <c r="AG28" i="10"/>
  <c r="AF22" i="10"/>
  <c r="AD56" i="10"/>
  <c r="AD59" i="10"/>
  <c r="AD29" i="10"/>
  <c r="U30" i="10"/>
  <c r="Q28" i="10"/>
  <c r="X29" i="10"/>
  <c r="AB27" i="10"/>
  <c r="AC64" i="10"/>
  <c r="P55" i="10"/>
  <c r="R21" i="10"/>
  <c r="R24" i="10" s="1"/>
  <c r="W55" i="10"/>
  <c r="AH76" i="10"/>
  <c r="AB69" i="10"/>
  <c r="AI59" i="10"/>
  <c r="AH54" i="10"/>
  <c r="AG61" i="10"/>
  <c r="AH21" i="10"/>
  <c r="AD69" i="10"/>
  <c r="AB28" i="10"/>
  <c r="AH62" i="10"/>
  <c r="W22" i="10"/>
  <c r="W25" i="10" s="1"/>
  <c r="Y56" i="10"/>
  <c r="W66" i="10"/>
  <c r="P28" i="10"/>
  <c r="AK30" i="10"/>
  <c r="AJ53" i="10"/>
  <c r="AC59" i="10"/>
  <c r="AH57" i="10"/>
  <c r="AE70" i="10"/>
  <c r="AM70" i="10"/>
  <c r="AB77" i="10"/>
  <c r="Z30" i="10"/>
  <c r="O57" i="10"/>
  <c r="N55" i="10"/>
  <c r="U56" i="10"/>
  <c r="Y57" i="10"/>
  <c r="X22" i="10"/>
  <c r="X25" i="10" s="1"/>
  <c r="AA52" i="10"/>
  <c r="X27" i="10"/>
  <c r="AJ76" i="10"/>
  <c r="AL56" i="10"/>
  <c r="AA76" i="10"/>
  <c r="N28" i="10"/>
  <c r="X70" i="10"/>
  <c r="T68" i="10"/>
  <c r="V66" i="10"/>
  <c r="X66" i="10"/>
  <c r="Y68" i="10"/>
  <c r="AA28" i="10"/>
  <c r="AG75" i="10"/>
  <c r="AK74" i="10"/>
  <c r="AB75" i="10"/>
  <c r="AE30" i="10"/>
  <c r="AJ20" i="10"/>
  <c r="AJ37" i="10" s="1"/>
  <c r="AJ56" i="10"/>
  <c r="AJ55" i="10"/>
  <c r="X74" i="10"/>
  <c r="AI28" i="10"/>
  <c r="AE73" i="10"/>
  <c r="AI62" i="10"/>
  <c r="AI53" i="10"/>
  <c r="AC55" i="10"/>
  <c r="AG55" i="10"/>
  <c r="AH22" i="10"/>
  <c r="AC72" i="10"/>
  <c r="AH61" i="10"/>
  <c r="AG52" i="10"/>
  <c r="AE71" i="10"/>
  <c r="AC21" i="10"/>
  <c r="AF62" i="10"/>
  <c r="AF54" i="10"/>
  <c r="AF65" i="10"/>
  <c r="AF57" i="10"/>
  <c r="U72" i="10"/>
  <c r="AG62" i="10"/>
  <c r="AF20" i="10"/>
  <c r="AF37" i="10" s="1"/>
  <c r="AD54" i="10"/>
  <c r="AD57" i="10"/>
  <c r="AC28" i="10"/>
  <c r="Q30" i="10"/>
  <c r="Z28" i="10"/>
  <c r="T29" i="10"/>
  <c r="Q27" i="10"/>
  <c r="Q13" i="10" s="1"/>
  <c r="Z71" i="10"/>
  <c r="AC68" i="10"/>
  <c r="AG68" i="10"/>
  <c r="X54" i="10"/>
  <c r="Y61" i="10"/>
  <c r="AK60" i="10"/>
  <c r="AI68" i="10"/>
  <c r="AB72" i="10"/>
  <c r="AD70" i="10"/>
  <c r="AH59" i="10"/>
  <c r="AD30" i="10"/>
  <c r="AI77" i="10"/>
  <c r="O20" i="10"/>
  <c r="O23" i="10" s="1"/>
  <c r="V64" i="10"/>
  <c r="AK67" i="10"/>
  <c r="Z74" i="10"/>
  <c r="AI54" i="10"/>
  <c r="AM74" i="10"/>
  <c r="U77" i="10"/>
  <c r="Z77" i="10"/>
  <c r="O22" i="10"/>
  <c r="O25" i="10" s="1"/>
  <c r="R20" i="10"/>
  <c r="R23" i="10" s="1"/>
  <c r="N20" i="10"/>
  <c r="N23" i="10" s="1"/>
  <c r="V21" i="10"/>
  <c r="V24" i="10" s="1"/>
  <c r="V56" i="10"/>
  <c r="Q57" i="10"/>
  <c r="Y22" i="10"/>
  <c r="Y60" i="10"/>
  <c r="AA54" i="10"/>
  <c r="AL22" i="10"/>
  <c r="AL53" i="10"/>
  <c r="AG76" i="10"/>
  <c r="V30" i="10"/>
  <c r="AA68" i="10"/>
  <c r="AB53" i="10"/>
  <c r="Z65" i="10"/>
  <c r="Z68" i="10"/>
  <c r="O30" i="10"/>
  <c r="AE75" i="10"/>
  <c r="AK68" i="10"/>
  <c r="V75" i="10"/>
  <c r="AE21" i="10"/>
  <c r="AJ28" i="10"/>
  <c r="AJ71" i="10"/>
  <c r="AJ58" i="10"/>
  <c r="AA74" i="10"/>
  <c r="AC73" i="10"/>
  <c r="AI70" i="10"/>
  <c r="AI72" i="10"/>
  <c r="AC63" i="10"/>
  <c r="W72" i="10"/>
  <c r="AE72" i="10"/>
  <c r="AH71" i="10"/>
  <c r="AG70" i="10"/>
  <c r="AG58" i="10"/>
  <c r="AD20" i="10"/>
  <c r="AD37" i="10" s="1"/>
  <c r="AE61" i="10"/>
  <c r="AE53" i="10"/>
  <c r="AE64" i="10"/>
  <c r="AH27" i="10"/>
  <c r="T72" i="10"/>
  <c r="AG56" i="10"/>
  <c r="AC69" i="10"/>
  <c r="AD52" i="10"/>
  <c r="AC56" i="10"/>
  <c r="AD27" i="10"/>
  <c r="AA29" i="10"/>
  <c r="R28" i="10"/>
  <c r="P29" i="10"/>
  <c r="U27" i="10"/>
  <c r="AC53" i="10"/>
  <c r="AH53" i="10"/>
  <c r="AC77" i="10"/>
  <c r="P22" i="10"/>
  <c r="P25" i="10" s="1"/>
  <c r="AA64" i="10"/>
  <c r="N29" i="10"/>
  <c r="AJ62" i="10"/>
  <c r="AC62" i="10"/>
  <c r="AH66" i="10"/>
  <c r="AF60" i="10"/>
  <c r="AD66" i="10"/>
  <c r="W29" i="10"/>
  <c r="Y71" i="10"/>
  <c r="S55" i="10"/>
  <c r="W57" i="10"/>
  <c r="X76" i="10"/>
  <c r="Z67" i="10"/>
  <c r="AA70" i="10"/>
  <c r="AI74" i="10"/>
  <c r="AH73" i="10"/>
  <c r="AG66" i="10"/>
  <c r="AE59" i="10"/>
  <c r="AC29" i="10"/>
  <c r="AE62" i="10"/>
  <c r="S29" i="10"/>
  <c r="AC54" i="10"/>
  <c r="AA72" i="10"/>
  <c r="X30" i="10"/>
  <c r="Z27" i="10"/>
  <c r="AH69" i="10"/>
  <c r="T28" i="10"/>
  <c r="AG59" i="10"/>
  <c r="AD64" i="10"/>
  <c r="AH64" i="10"/>
  <c r="AD67" i="10"/>
  <c r="AC61" i="10"/>
  <c r="I55" i="10" l="1"/>
  <c r="I57" i="10"/>
  <c r="I52" i="10"/>
  <c r="I27" i="10"/>
  <c r="I28" i="10"/>
  <c r="I29" i="10"/>
  <c r="I61" i="10"/>
  <c r="I17" i="10"/>
  <c r="I59" i="10"/>
  <c r="I36" i="10"/>
  <c r="I35" i="10"/>
  <c r="I54" i="10"/>
  <c r="I31" i="10"/>
  <c r="I32" i="10"/>
  <c r="I30" i="10"/>
  <c r="I62" i="10"/>
  <c r="I53" i="10"/>
  <c r="I58" i="10"/>
  <c r="I60" i="10"/>
  <c r="I56" i="10"/>
  <c r="I34" i="10"/>
  <c r="I33" i="10"/>
  <c r="H5" i="10" a="1"/>
  <c r="H5" i="10" s="1"/>
  <c r="H4" i="10" a="1"/>
  <c r="H4" i="10" s="1"/>
  <c r="U13" i="10"/>
  <c r="V13" i="10"/>
  <c r="P13" i="10"/>
  <c r="X13" i="10"/>
  <c r="O13" i="10"/>
  <c r="T13" i="10"/>
  <c r="W13" i="10"/>
  <c r="N13" i="10"/>
  <c r="R13" i="10"/>
  <c r="S13" i="10"/>
  <c r="X11" i="10"/>
  <c r="W11" i="10"/>
  <c r="U37" i="10"/>
  <c r="U23" i="10"/>
  <c r="U11" i="10" s="1"/>
  <c r="V11" i="10"/>
  <c r="T11" i="10"/>
  <c r="N11" i="10"/>
  <c r="Q11" i="10"/>
  <c r="R11" i="10"/>
  <c r="O11" i="10"/>
  <c r="P11" i="10"/>
  <c r="S11" i="10"/>
  <c r="R37" i="10"/>
  <c r="O37" i="10"/>
  <c r="W37" i="10"/>
  <c r="Z37" i="10"/>
  <c r="AL37" i="10"/>
  <c r="V37" i="10"/>
  <c r="AH37" i="10"/>
  <c r="AE37" i="10"/>
  <c r="AB37" i="10"/>
  <c r="S37" i="10"/>
  <c r="P37" i="10"/>
  <c r="AC37" i="10"/>
  <c r="AK37" i="10"/>
  <c r="X37" i="10"/>
  <c r="N37" i="10"/>
  <c r="T37" i="10"/>
  <c r="Y37" i="10"/>
  <c r="Q37" i="10"/>
  <c r="AL19" i="10"/>
  <c r="AH19" i="10"/>
  <c r="U19" i="10"/>
  <c r="U12" i="10" s="1"/>
  <c r="W19" i="10"/>
  <c r="W12" i="10" s="1"/>
  <c r="V19" i="10"/>
  <c r="V12" i="10" s="1"/>
  <c r="AG19" i="10"/>
  <c r="AM19" i="10"/>
  <c r="AD19" i="10"/>
  <c r="AB19" i="10"/>
  <c r="AK19" i="10"/>
  <c r="AF19" i="10"/>
  <c r="O19" i="10"/>
  <c r="O12" i="10" s="1"/>
  <c r="AA19" i="10"/>
  <c r="AI19" i="10"/>
  <c r="AC19" i="10"/>
  <c r="Q19" i="10"/>
  <c r="Q12" i="10" s="1"/>
  <c r="Z19" i="10"/>
  <c r="AE19" i="10"/>
  <c r="P19" i="10"/>
  <c r="P12" i="10" s="1"/>
  <c r="S19" i="10"/>
  <c r="S12" i="10" s="1"/>
  <c r="Y19" i="10"/>
  <c r="AJ19" i="10"/>
  <c r="R19" i="10"/>
  <c r="R12" i="10" s="1"/>
  <c r="T19" i="10"/>
  <c r="T12" i="10" s="1"/>
  <c r="X19" i="10"/>
  <c r="X12" i="10" s="1"/>
  <c r="H3" i="10" l="1"/>
  <c r="I18" i="10"/>
  <c r="H7" i="10" s="1"/>
  <c r="I37" i="10"/>
  <c r="H6" i="10" s="1"/>
  <c r="N19" i="10"/>
  <c r="M13" i="10" a="1"/>
  <c r="M13" i="10" s="1"/>
  <c r="M11" i="10"/>
  <c r="N12" i="10" l="1"/>
  <c r="M12" i="10" s="1"/>
  <c r="M10" i="10" s="1"/>
  <c r="C7" i="13" s="1"/>
  <c r="I19" i="10"/>
  <c r="H8" i="10" s="1"/>
  <c r="I10" i="10" s="1"/>
  <c r="B1" i="13" s="1"/>
  <c r="K1" i="10" l="1"/>
  <c r="B2" i="13" s="1"/>
  <c r="C6" i="1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<sst xmlns="http://schemas.openxmlformats.org/spreadsheetml/2006/main" count="642" uniqueCount="438">
  <si>
    <t>teams</t>
  </si>
  <si>
    <t>players per team</t>
  </si>
  <si>
    <t>games per round</t>
  </si>
  <si>
    <t>rounds</t>
  </si>
  <si>
    <t>A</t>
  </si>
  <si>
    <t>B</t>
  </si>
  <si>
    <t>C</t>
  </si>
  <si>
    <t>D</t>
  </si>
  <si>
    <t>E</t>
  </si>
  <si>
    <t>F</t>
  </si>
  <si>
    <t>White</t>
  </si>
  <si>
    <t>Black</t>
  </si>
  <si>
    <t>Round</t>
  </si>
  <si>
    <t>Ref</t>
  </si>
  <si>
    <t>Q</t>
  </si>
  <si>
    <t>White Copy for TeamSheets</t>
  </si>
  <si>
    <t>Upfloat</t>
  </si>
  <si>
    <t>Downfloat</t>
  </si>
  <si>
    <t>upfloats</t>
  </si>
  <si>
    <t>downfloats</t>
  </si>
  <si>
    <t>r1 white</t>
  </si>
  <si>
    <t>r2 white</t>
  </si>
  <si>
    <t>r3 white</t>
  </si>
  <si>
    <t>total white</t>
  </si>
  <si>
    <t>balance</t>
  </si>
  <si>
    <t>min</t>
  </si>
  <si>
    <t>max</t>
  </si>
  <si>
    <t>permitted</t>
  </si>
  <si>
    <t>board white</t>
  </si>
  <si>
    <t>opponents</t>
  </si>
  <si>
    <t>repeated opposing teams</t>
  </si>
  <si>
    <t>board</t>
  </si>
  <si>
    <t>round colours</t>
  </si>
  <si>
    <t>r1 col diff</t>
  </si>
  <si>
    <t>r2 col diff</t>
  </si>
  <si>
    <t>r3 col diff</t>
  </si>
  <si>
    <t>total floats</t>
  </si>
  <si>
    <t>board whites</t>
  </si>
  <si>
    <t>total</t>
  </si>
  <si>
    <r>
      <t>Q</t>
    </r>
    <r>
      <rPr>
        <vertAlign val="subscript"/>
        <sz val="10"/>
        <rFont val="Verdana"/>
        <family val="2"/>
      </rPr>
      <t>X</t>
    </r>
  </si>
  <si>
    <r>
      <t>Q</t>
    </r>
    <r>
      <rPr>
        <vertAlign val="subscript"/>
        <sz val="10"/>
        <rFont val="Verdana"/>
        <family val="2"/>
      </rPr>
      <t>Z</t>
    </r>
  </si>
  <si>
    <r>
      <t>Q</t>
    </r>
    <r>
      <rPr>
        <vertAlign val="subscript"/>
        <sz val="10"/>
        <rFont val="Verdana"/>
        <family val="2"/>
      </rPr>
      <t>Y</t>
    </r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</si>
  <si>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</si>
  <si>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</si>
  <si>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</si>
  <si>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</si>
  <si>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</si>
  <si>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</si>
  <si>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</si>
  <si>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</si>
  <si>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</si>
  <si>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</si>
  <si>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R</t>
  </si>
  <si>
    <t>S</t>
  </si>
  <si>
    <t>T</t>
  </si>
  <si>
    <t>U</t>
  </si>
  <si>
    <t>V</t>
  </si>
  <si>
    <t>W</t>
  </si>
  <si>
    <t>X</t>
  </si>
  <si>
    <t>Y</t>
  </si>
  <si>
    <t>Z</t>
  </si>
  <si>
    <t>opp teams</t>
  </si>
  <si>
    <t>.01</t>
  </si>
  <si>
    <t>.02</t>
  </si>
  <si>
    <t>.03</t>
  </si>
  <si>
    <t>.04</t>
  </si>
  <si>
    <t>.05</t>
  </si>
  <si>
    <t>.06</t>
  </si>
  <si>
    <t>.07</t>
  </si>
  <si>
    <t>.08</t>
  </si>
  <si>
    <t>.09</t>
  </si>
  <si>
    <t>.10</t>
  </si>
  <si>
    <t>Timestamp</t>
  </si>
  <si>
    <t>Team ID</t>
  </si>
  <si>
    <t>Q_6t_4p</t>
  </si>
  <si>
    <t>Q_total</t>
  </si>
  <si>
    <t>Q_11t_10p</t>
  </si>
  <si>
    <t>Q_12t_10p</t>
  </si>
  <si>
    <t>1,A.02,B.01</t>
  </si>
  <si>
    <t>1,F.04,A.04</t>
  </si>
  <si>
    <t>1,E.09,I.09</t>
  </si>
  <si>
    <t>1,H.09,F.09</t>
  </si>
  <si>
    <t>2,H.05,A.05</t>
  </si>
  <si>
    <t>2,A.10,C.10</t>
  </si>
  <si>
    <t>3,D.06,J.06</t>
  </si>
  <si>
    <t>3,G.09,C.09</t>
  </si>
  <si>
    <t>Check</t>
  </si>
  <si>
    <t>1,K.08,B.08</t>
  </si>
  <si>
    <t>1,I.10,J.10</t>
  </si>
  <si>
    <t>2,A.02,F.02</t>
  </si>
  <si>
    <t>2,G.05,I.05</t>
  </si>
  <si>
    <t>2,B.06,F.06</t>
  </si>
  <si>
    <t>2,I.07,B.07</t>
  </si>
  <si>
    <t>3,F.03,E.03</t>
  </si>
  <si>
    <t>3,A.05,E.05</t>
  </si>
  <si>
    <t>3,F.06,C.06</t>
  </si>
  <si>
    <t>3,E.07,G.07</t>
  </si>
  <si>
    <t>Float colour violation</t>
  </si>
  <si>
    <t>Float number violation</t>
  </si>
  <si>
    <t>Board colours violation</t>
  </si>
  <si>
    <t>Play team-mate</t>
  </si>
  <si>
    <t>Repeated up-floats</t>
  </si>
  <si>
    <t>Repeated down-floats</t>
  </si>
  <si>
    <t>Repeated opposing teams</t>
  </si>
  <si>
    <t>Opposing team distrib violation</t>
  </si>
  <si>
    <t>violation</t>
  </si>
  <si>
    <t>Float balance violation</t>
  </si>
  <si>
    <t>All upfloats</t>
  </si>
  <si>
    <t>All downfloats</t>
  </si>
  <si>
    <t>teams up</t>
  </si>
  <si>
    <t>teams down</t>
  </si>
  <si>
    <t>violations?</t>
  </si>
  <si>
    <t>Valid?</t>
  </si>
  <si>
    <t>1,K.01,C.01</t>
  </si>
  <si>
    <t>1,A.03,H.03</t>
  </si>
  <si>
    <t>for Reference</t>
  </si>
  <si>
    <t>Calculated Q:</t>
  </si>
  <si>
    <t>1,K.01,A.01</t>
  </si>
  <si>
    <t>1,B.04,I.04</t>
  </si>
  <si>
    <t>1,I.07,A.07</t>
  </si>
  <si>
    <t>2,H.07,E.07</t>
  </si>
  <si>
    <t>2,J.08,E.08</t>
  </si>
  <si>
    <t>2,E.09,B.09</t>
  </si>
  <si>
    <t>3,F.02,B.02</t>
  </si>
  <si>
    <t>3,G.04,F.04</t>
  </si>
  <si>
    <t>3,E.07,D.07</t>
  </si>
  <si>
    <t>1,J.01,I.01</t>
  </si>
  <si>
    <t>1,C.07,B.07</t>
  </si>
  <si>
    <t>1,C.08,E.08</t>
  </si>
  <si>
    <t>1,A.09,C.09</t>
  </si>
  <si>
    <t>2,G.07,J.07</t>
  </si>
  <si>
    <t>3,G.01,K.01</t>
  </si>
  <si>
    <t>3,J.03,B.03</t>
  </si>
  <si>
    <t>3,J.07,I.07</t>
  </si>
  <si>
    <t>3,D.08,C.08</t>
  </si>
  <si>
    <t>1,D.02,I.02</t>
  </si>
  <si>
    <t>1,G.05,D.05</t>
  </si>
  <si>
    <t>1,K.10,G.10</t>
  </si>
  <si>
    <t>2,A.01,C.01</t>
  </si>
  <si>
    <t>2,H.08,F.08</t>
  </si>
  <si>
    <t>20.27</t>
  </si>
  <si>
    <t>0.07</t>
  </si>
  <si>
    <t>1,B.03,C.03</t>
  </si>
  <si>
    <t>1,G.06,A.06</t>
  </si>
  <si>
    <t>1,D.09,G.09</t>
  </si>
  <si>
    <t>2,K.02,I.02</t>
  </si>
  <si>
    <t>2,A.06,K.06</t>
  </si>
  <si>
    <t>2,E.06,G.06</t>
  </si>
  <si>
    <t>2,K.09,D.09</t>
  </si>
  <si>
    <t>3,K.08,G.08</t>
  </si>
  <si>
    <t>3,B.08,D.08</t>
  </si>
  <si>
    <t>3,G.09,L.09</t>
  </si>
  <si>
    <t>1,J.04,E.04</t>
  </si>
  <si>
    <t>1,J.08,A.08</t>
  </si>
  <si>
    <t>1,B.09,F.09</t>
  </si>
  <si>
    <t>1,J.10,G.10</t>
  </si>
  <si>
    <t>3,A.08,I.08</t>
  </si>
  <si>
    <t>1,A.01,D.01</t>
  </si>
  <si>
    <t>1,C.01,G.01</t>
  </si>
  <si>
    <t>1,E.02,J.02</t>
  </si>
  <si>
    <t>1,I.08,B.08</t>
  </si>
  <si>
    <t>2,H.01,G.01</t>
  </si>
  <si>
    <t>2,C.02,F.02</t>
  </si>
  <si>
    <t>2,D.04,C.03</t>
  </si>
  <si>
    <t>3,K.04,J.04</t>
  </si>
  <si>
    <t>3,E.08,D.07</t>
  </si>
  <si>
    <t>3,C.08,H.08</t>
  </si>
  <si>
    <t>3,H.10,I.10</t>
  </si>
  <si>
    <t>07/12/2023 20:57:32</t>
  </si>
  <si>
    <t>0.16</t>
  </si>
  <si>
    <t>0.09</t>
  </si>
  <si>
    <t>1,H.01,I.01</t>
  </si>
  <si>
    <t>1,J.01,F.01</t>
  </si>
  <si>
    <t>1,E.01,D.01</t>
  </si>
  <si>
    <t>1,G.02,F.02</t>
  </si>
  <si>
    <t>1,B.02,H.02</t>
  </si>
  <si>
    <t>1,K.02,C.02</t>
  </si>
  <si>
    <t>1,A.03,F.03</t>
  </si>
  <si>
    <t>1,D.03,G.03</t>
  </si>
  <si>
    <t>1,I.03,J.03</t>
  </si>
  <si>
    <t>1,E.03,K.03</t>
  </si>
  <si>
    <t>1,B.04,H.03</t>
  </si>
  <si>
    <t>1,A.04,C.04</t>
  </si>
  <si>
    <t>1,H.04,K.04</t>
  </si>
  <si>
    <t>1,F.04,D.04</t>
  </si>
  <si>
    <t>1,I.04,G.04</t>
  </si>
  <si>
    <t>1,C.05,H.05</t>
  </si>
  <si>
    <t>1,G.05,K.05</t>
  </si>
  <si>
    <t>1,D.05,J.05</t>
  </si>
  <si>
    <t>1,E.05,I.05</t>
  </si>
  <si>
    <t>1,F.05,B.05</t>
  </si>
  <si>
    <t>1,H.06,A.05</t>
  </si>
  <si>
    <t>1,C.06,B.06</t>
  </si>
  <si>
    <t>1,I.06,D.06</t>
  </si>
  <si>
    <t>1,J.06,F.06</t>
  </si>
  <si>
    <t>1,K.06,E.06</t>
  </si>
  <si>
    <t>1,G.07,D.07</t>
  </si>
  <si>
    <t>1,H.07,J.07</t>
  </si>
  <si>
    <t>1,F.07,K.07</t>
  </si>
  <si>
    <t>1,C.08,E.07</t>
  </si>
  <si>
    <t>1,D.08,K.08</t>
  </si>
  <si>
    <t>1,G.08,H.08</t>
  </si>
  <si>
    <t>1,F.08,E.08</t>
  </si>
  <si>
    <t>1,A.09,D.09</t>
  </si>
  <si>
    <t>1,H.09,I.09</t>
  </si>
  <si>
    <t>1,K.09,G.09</t>
  </si>
  <si>
    <t>1,E.09,J.09</t>
  </si>
  <si>
    <t>1,F.10,C.09</t>
  </si>
  <si>
    <t>1,A.10,E.10</t>
  </si>
  <si>
    <t>1,B.10,H.10</t>
  </si>
  <si>
    <t>1,D.10,I.10</t>
  </si>
  <si>
    <t>1,K.10,C.10</t>
  </si>
  <si>
    <t>2,E.01,I.01</t>
  </si>
  <si>
    <t>2,K.01,B.01</t>
  </si>
  <si>
    <t>2,J.01,C.01</t>
  </si>
  <si>
    <t>2,F.01,H.01</t>
  </si>
  <si>
    <t>2,A.01,G.01</t>
  </si>
  <si>
    <t>2,C.02,D.01</t>
  </si>
  <si>
    <t>2,G.02,E.02</t>
  </si>
  <si>
    <t>2,H.02,J.02</t>
  </si>
  <si>
    <t>2,D.02,B.02</t>
  </si>
  <si>
    <t>2,A.03,E.03</t>
  </si>
  <si>
    <t>2,B.03,K.03</t>
  </si>
  <si>
    <t>2,D.03,J.03</t>
  </si>
  <si>
    <t>2,I.03,F.03</t>
  </si>
  <si>
    <t>2,G.03,H.03</t>
  </si>
  <si>
    <t>2,B.04,A.04</t>
  </si>
  <si>
    <t>2,E.04,C.04</t>
  </si>
  <si>
    <t>2,F.04,K.04</t>
  </si>
  <si>
    <t>2,I.04,H.04</t>
  </si>
  <si>
    <t>2,J.04,G.04</t>
  </si>
  <si>
    <t>2,B.05,E.05</t>
  </si>
  <si>
    <t>2,F.05,A.05</t>
  </si>
  <si>
    <t>2,C.05,K.05</t>
  </si>
  <si>
    <t>2,H.05,D.05</t>
  </si>
  <si>
    <t>2,I.06,J.05</t>
  </si>
  <si>
    <t>2,K.06,A.06</t>
  </si>
  <si>
    <t>2,H.06,F.06</t>
  </si>
  <si>
    <t>2,J.06,B.06</t>
  </si>
  <si>
    <t>2,C.06,D.06</t>
  </si>
  <si>
    <t>2,C.07,F.07</t>
  </si>
  <si>
    <t>2,D.07,A.07</t>
  </si>
  <si>
    <t>2,E.08,B.08</t>
  </si>
  <si>
    <t>2,D.08,A.08</t>
  </si>
  <si>
    <t>2,G.08,C.08</t>
  </si>
  <si>
    <t>2,I.08,K.08</t>
  </si>
  <si>
    <t>2,F.09,E.09</t>
  </si>
  <si>
    <t>2,A.09,J.09</t>
  </si>
  <si>
    <t>2,B.09,G.09</t>
  </si>
  <si>
    <t>2,C.09,H.09</t>
  </si>
  <si>
    <t>2,K.10,I.09</t>
  </si>
  <si>
    <t>2,E.10,I.10</t>
  </si>
  <si>
    <t>2,B.10,D.10</t>
  </si>
  <si>
    <t>2,F.10,G.10</t>
  </si>
  <si>
    <t>2,J.10,H.10</t>
  </si>
  <si>
    <t>3,B.01,J.01</t>
  </si>
  <si>
    <t>3,F.01,E.01</t>
  </si>
  <si>
    <t>3,G.01,H.01</t>
  </si>
  <si>
    <t>3,D.01,K.01</t>
  </si>
  <si>
    <t>3,I.01,C.01</t>
  </si>
  <si>
    <t>3,B.02,A.01</t>
  </si>
  <si>
    <t>3,C.02,E.02</t>
  </si>
  <si>
    <t>3,H.02,D.02</t>
  </si>
  <si>
    <t>3,F.02,K.02</t>
  </si>
  <si>
    <t>3,I.02,G.02</t>
  </si>
  <si>
    <t>3,J.02,A.02</t>
  </si>
  <si>
    <t>3,H.03,E.03</t>
  </si>
  <si>
    <t>3,F.03,D.03</t>
  </si>
  <si>
    <t>3,K.03,A.03</t>
  </si>
  <si>
    <t>3,C.03,I.03</t>
  </si>
  <si>
    <t>3,A.04,G.03</t>
  </si>
  <si>
    <t>3,E.04,B.04</t>
  </si>
  <si>
    <t>3,C.04,I.04</t>
  </si>
  <si>
    <t>3,H.04,D.04</t>
  </si>
  <si>
    <t>3,K.05,H.05</t>
  </si>
  <si>
    <t>3,I.05,F.05</t>
  </si>
  <si>
    <t>3,D.05,G.05</t>
  </si>
  <si>
    <t>3,J.05,C.05</t>
  </si>
  <si>
    <t>3,G.06,B.05</t>
  </si>
  <si>
    <t>3,A.06,I.06</t>
  </si>
  <si>
    <t>3,B.06,K.06</t>
  </si>
  <si>
    <t>3,E.06,H.06</t>
  </si>
  <si>
    <t>3,A.07,C.07</t>
  </si>
  <si>
    <t>3,B.07,F.07</t>
  </si>
  <si>
    <t>3,K.07,H.07</t>
  </si>
  <si>
    <t>3,F.08,J.08</t>
  </si>
  <si>
    <t>3,J.09,K.09</t>
  </si>
  <si>
    <t>3,I.09,B.09</t>
  </si>
  <si>
    <t>3,H.09,A.09</t>
  </si>
  <si>
    <t>3,D.09,E.09</t>
  </si>
  <si>
    <t>3,D.10,F.09</t>
  </si>
  <si>
    <t>3,H.10,A.10</t>
  </si>
  <si>
    <t>3,G.10,B.10</t>
  </si>
  <si>
    <t>3,I.10,F.10</t>
  </si>
  <si>
    <t>3,C.10,J.10</t>
  </si>
  <si>
    <t>3,E.10,K.10</t>
  </si>
  <si>
    <t>1,E.01,B.01</t>
  </si>
  <si>
    <t>1,F.01,G.01</t>
  </si>
  <si>
    <t>1,H.01,L.01</t>
  </si>
  <si>
    <t>1,B.02,J.02</t>
  </si>
  <si>
    <t>1,C.02,E.02</t>
  </si>
  <si>
    <t>1,D.02,F.02</t>
  </si>
  <si>
    <t>1,G.02,A.02</t>
  </si>
  <si>
    <t>1,I.02,K.02</t>
  </si>
  <si>
    <t>1,L.02,H.02</t>
  </si>
  <si>
    <t>1,C.03,L.03</t>
  </si>
  <si>
    <t>1,I.03,F.03</t>
  </si>
  <si>
    <t>1,J.03,B.03</t>
  </si>
  <si>
    <t>1,C.04,G.04</t>
  </si>
  <si>
    <t>1,E.04,D.04</t>
  </si>
  <si>
    <t>1,K.04,H.04</t>
  </si>
  <si>
    <t>1,L.04,J.04</t>
  </si>
  <si>
    <t>1,B.05,A.05</t>
  </si>
  <si>
    <t>1,F.05,E.05</t>
  </si>
  <si>
    <t>1,H.05,L.05</t>
  </si>
  <si>
    <t>1,I.05,C.05</t>
  </si>
  <si>
    <t>1,K.05,J.05</t>
  </si>
  <si>
    <t>1,A.06,J.06</t>
  </si>
  <si>
    <t>1,B.06,I.06</t>
  </si>
  <si>
    <t>1,D.06,E.06</t>
  </si>
  <si>
    <t>1,G.06,C.06</t>
  </si>
  <si>
    <t>1,H.06,K.06</t>
  </si>
  <si>
    <t>1,L.06,F.06</t>
  </si>
  <si>
    <t>1,D.07,K.07</t>
  </si>
  <si>
    <t>1,F.07,C.07</t>
  </si>
  <si>
    <t>1,G.07,A.07</t>
  </si>
  <si>
    <t>1,H.07,I.07</t>
  </si>
  <si>
    <t>1,J.07,B.07</t>
  </si>
  <si>
    <t>1,L.07,E.07</t>
  </si>
  <si>
    <t>1,A.08,F.08</t>
  </si>
  <si>
    <t>1,G.08,L.08</t>
  </si>
  <si>
    <t>1,I.08,H.08</t>
  </si>
  <si>
    <t>1,J.08,D.08</t>
  </si>
  <si>
    <t>1,J.09,K.09</t>
  </si>
  <si>
    <t>1,L.09,B.09</t>
  </si>
  <si>
    <t>1,C.10,L.10</t>
  </si>
  <si>
    <t>1,E.10,A.10</t>
  </si>
  <si>
    <t>1,F.10,D.10</t>
  </si>
  <si>
    <t>2,F.01,B.01</t>
  </si>
  <si>
    <t>2,J.01,D.01</t>
  </si>
  <si>
    <t>2,K.01,L.01</t>
  </si>
  <si>
    <t>2,B.02,K.02</t>
  </si>
  <si>
    <t>2,D.02,H.02</t>
  </si>
  <si>
    <t>2,I.02,A.02</t>
  </si>
  <si>
    <t>2,L.02,J.02</t>
  </si>
  <si>
    <t>2,A.03,F.03</t>
  </si>
  <si>
    <t>2,C.03,K.03</t>
  </si>
  <si>
    <t>2,D.03,L.03</t>
  </si>
  <si>
    <t>2,E.03,B.03</t>
  </si>
  <si>
    <t>2,I.03,G.03</t>
  </si>
  <si>
    <t>2,J.03,H.03</t>
  </si>
  <si>
    <t>2,B.04,D.04</t>
  </si>
  <si>
    <t>2,C.04,I.04</t>
  </si>
  <si>
    <t>2,E.04,A.04</t>
  </si>
  <si>
    <t>2,F.04,H.04</t>
  </si>
  <si>
    <t>2,K.04,J.04</t>
  </si>
  <si>
    <t>2,L.04,G.04</t>
  </si>
  <si>
    <t>2,B.05,C.05</t>
  </si>
  <si>
    <t>2,F.05,L.05</t>
  </si>
  <si>
    <t>2,G.05,J.05</t>
  </si>
  <si>
    <t>2,I.05,D.05</t>
  </si>
  <si>
    <t>2,K.05,E.05</t>
  </si>
  <si>
    <t>2,D.06,I.06</t>
  </si>
  <si>
    <t>2,G.06,E.06</t>
  </si>
  <si>
    <t>2,H.06,J.06</t>
  </si>
  <si>
    <t>2,L.06,C.06</t>
  </si>
  <si>
    <t>2,F.07,K.07</t>
  </si>
  <si>
    <t>2,G.07,C.07</t>
  </si>
  <si>
    <t>2,H.07,B.07</t>
  </si>
  <si>
    <t>2,J.07,E.07</t>
  </si>
  <si>
    <t>2,L.07,I.07</t>
  </si>
  <si>
    <t>2,A.08,L.08</t>
  </si>
  <si>
    <t>2,C.08,B.08</t>
  </si>
  <si>
    <t>2,G.08,H.08</t>
  </si>
  <si>
    <t>2,I.08,D.08</t>
  </si>
  <si>
    <t>2,K.08,F.08</t>
  </si>
  <si>
    <t>2,A.09,G.09</t>
  </si>
  <si>
    <t>2,D.09,C.09</t>
  </si>
  <si>
    <t>2,H.09,K.09</t>
  </si>
  <si>
    <t>2,J.09,F.09</t>
  </si>
  <si>
    <t>2,L.09,I.09</t>
  </si>
  <si>
    <t>2,C.10,J.10</t>
  </si>
  <si>
    <t>2,E.10,H.10</t>
  </si>
  <si>
    <t>2,F.10,L.10</t>
  </si>
  <si>
    <t>2,I.10,G.10</t>
  </si>
  <si>
    <t>2,K.10,A.10</t>
  </si>
  <si>
    <t>3,B.01,A.01</t>
  </si>
  <si>
    <t>3,C.01,E.01</t>
  </si>
  <si>
    <t>3,I.01,F.01</t>
  </si>
  <si>
    <t>3,D.01,H.01</t>
  </si>
  <si>
    <t>3,L.01,J.01</t>
  </si>
  <si>
    <t>3,H.02,C.02</t>
  </si>
  <si>
    <t>3,J.02,D.02</t>
  </si>
  <si>
    <t>3,K.02,G.02</t>
  </si>
  <si>
    <t>3,E.02,I.02</t>
  </si>
  <si>
    <t>3,A.02,L.02</t>
  </si>
  <si>
    <t>3,L.03,A.03</t>
  </si>
  <si>
    <t>3,H.03,C.03</t>
  </si>
  <si>
    <t>3,B.03,D.03</t>
  </si>
  <si>
    <t>3,K.03,I.03</t>
  </si>
  <si>
    <t>3,G.03,J.03</t>
  </si>
  <si>
    <t>3,A.04,B.04</t>
  </si>
  <si>
    <t>3,J.04,C.04</t>
  </si>
  <si>
    <t>3,H.04,E.04</t>
  </si>
  <si>
    <t>3,I.04,K.04</t>
  </si>
  <si>
    <t>3,D.04,L.04</t>
  </si>
  <si>
    <t>3,L.05,B.05</t>
  </si>
  <si>
    <t>3,C.05,F.05</t>
  </si>
  <si>
    <t>3,E.05,G.05</t>
  </si>
  <si>
    <t>3,D.05,H.05</t>
  </si>
  <si>
    <t>3,J.05,I.05</t>
  </si>
  <si>
    <t>3,A.05,K.05</t>
  </si>
  <si>
    <t>3,I.06,A.06</t>
  </si>
  <si>
    <t>3,K.06,B.06</t>
  </si>
  <si>
    <t>3,C.06,D.06</t>
  </si>
  <si>
    <t>3,J.06,G.06</t>
  </si>
  <si>
    <t>3,F.06,H.06</t>
  </si>
  <si>
    <t>3,E.06,L.06</t>
  </si>
  <si>
    <t>3,I.07,F.07</t>
  </si>
  <si>
    <t>3,B.07,G.07</t>
  </si>
  <si>
    <t>3,C.07,H.07</t>
  </si>
  <si>
    <t>3,A.07,J.07</t>
  </si>
  <si>
    <t>3,K.07,L.07</t>
  </si>
  <si>
    <t>3,E.08,A.08</t>
  </si>
  <si>
    <t>3,F.08,G.08</t>
  </si>
  <si>
    <t>3,B.08,I.08</t>
  </si>
  <si>
    <t>3,H.08,J.08</t>
  </si>
  <si>
    <t>3,L.08,K.08</t>
  </si>
  <si>
    <t>3,I.09,A.09</t>
  </si>
  <si>
    <t>3,K.09,D.09</t>
  </si>
  <si>
    <t>3,F.09,E.09</t>
  </si>
  <si>
    <t>3,B.09,H.09</t>
  </si>
  <si>
    <t>3,C.09,J.09</t>
  </si>
  <si>
    <t>3,A.10,C.10</t>
  </si>
  <si>
    <t>3,L.10,E.10</t>
  </si>
  <si>
    <t>3,J.10,F.10</t>
  </si>
  <si>
    <t>3,D.10,K.10</t>
  </si>
  <si>
    <t>2,J.08,K.07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</si>
</sst>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0"/>
      <name val="MS Sans Serif"/>
      <family val="2"/>
    </font>
    <font>
      <sz val="10"/>
      <name val="Verdana"/>
      <family val="2"/>
    </font>
    <font>
      <b/>
      <sz val="10"/>
      <name val="Verdana"/>
      <family val="2"/>
    </font>
    <font>
      <sz val="8"/>
      <name val="MS Sans Serif"/>
      <family val="2"/>
    </font>
    <font>
      <sz val="10"/>
      <color indexed="47"/>
      <name val="Verdana"/>
      <family val="2"/>
    </font>
    <font>
      <b/>
      <sz val="10"/>
      <color indexed="47"/>
      <name val="Verdana"/>
      <family val="2"/>
    </font>
    <font>
      <b/>
      <sz val="10"/>
      <color indexed="55"/>
      <name val="Verdana"/>
      <family val="2"/>
    </font>
    <font>
      <sz val="10"/>
      <color indexed="55"/>
      <name val="Verdana"/>
      <family val="2"/>
    </font>
    <font>
      <vertAlign val="subscript"/>
      <sz val="10"/>
      <name val="Verdana"/>
      <family val="2"/>
    </font>
    <font>
      <sz val="9"/>
      <name val="Verdana"/>
      <family val="2"/>
    </font>
    <font>
      <sz val="8"/>
      <name val="Verdana"/>
      <family val="2"/>
    </font>
    <font>
      <sz val="10"/>
      <color rgb="FF9C0006"/>
      <name val="Calibri"/>
      <family val="2"/>
    </font>
    <font>
      <sz val="10"/>
      <name val="Calibri"/>
      <family val="2"/>
      <scheme val="minor"/>
    </font>
    <font>
      <sz val="10"/>
      <name val="Courier New"/>
      <family val="3"/>
    </font>
  </fonts>
  <fills count="10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rgb="FFFFFF0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34"/>
      </patternFill>
    </fill>
    <fill>
      <patternFill patternType="solid">
        <fgColor rgb="FFFFC7CE"/>
      </patternFill>
    </fill>
    <fill>
      <patternFill patternType="solid">
        <fgColor theme="3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1" fillId="8" borderId="0" applyNumberFormat="0" applyBorder="0" applyAlignment="0" applyProtection="0"/>
  </cellStyleXfs>
  <cellXfs count="4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/>
    <xf numFmtId="0" fontId="7" fillId="0" borderId="0" xfId="0" applyFont="1"/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1" fillId="3" borderId="1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2" fontId="1" fillId="0" borderId="0" xfId="0" applyNumberFormat="1" applyFont="1"/>
    <xf numFmtId="0" fontId="1" fillId="0" borderId="2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 applyAlignment="1">
      <alignment horizontal="center"/>
    </xf>
    <xf numFmtId="0" fontId="1" fillId="0" borderId="3" xfId="0" applyFont="1" applyBorder="1"/>
    <xf numFmtId="0" fontId="1" fillId="4" borderId="0" xfId="0" applyFont="1" applyFill="1"/>
    <xf numFmtId="0" fontId="2" fillId="2" borderId="0" xfId="0" applyFont="1" applyFill="1" applyProtection="1">
      <protection locked="0"/>
    </xf>
    <xf numFmtId="0" fontId="1" fillId="0" borderId="3" xfId="0" applyFont="1" applyBorder="1" applyAlignment="1">
      <alignment horizontal="center"/>
    </xf>
    <xf numFmtId="0" fontId="1" fillId="5" borderId="0" xfId="0" applyFont="1" applyFill="1"/>
    <xf numFmtId="2" fontId="9" fillId="0" borderId="0" xfId="0" applyNumberFormat="1" applyFont="1"/>
    <xf numFmtId="0" fontId="1" fillId="6" borderId="0" xfId="0" applyFont="1" applyFill="1" applyAlignment="1">
      <alignment horizontal="center"/>
    </xf>
    <xf numFmtId="2" fontId="2" fillId="0" borderId="0" xfId="0" applyNumberFormat="1" applyFont="1" applyAlignment="1">
      <alignment horizontal="center"/>
    </xf>
    <xf numFmtId="0" fontId="2" fillId="7" borderId="0" xfId="0" applyFont="1" applyFill="1" applyProtection="1">
      <protection locked="0"/>
    </xf>
    <xf numFmtId="0" fontId="2" fillId="3" borderId="0" xfId="0" applyFont="1" applyFill="1"/>
    <xf numFmtId="2" fontId="10" fillId="6" borderId="0" xfId="0" applyNumberFormat="1" applyFont="1" applyFill="1"/>
    <xf numFmtId="0" fontId="1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1" fillId="0" borderId="5" xfId="0" applyFont="1" applyBorder="1"/>
    <xf numFmtId="0" fontId="1" fillId="0" borderId="6" xfId="0" applyFont="1" applyBorder="1"/>
    <xf numFmtId="22" fontId="12" fillId="5" borderId="0" xfId="0" applyNumberFormat="1" applyFont="1" applyFill="1"/>
    <xf numFmtId="0" fontId="12" fillId="5" borderId="0" xfId="0" applyFont="1" applyFill="1"/>
    <xf numFmtId="0" fontId="11" fillId="5" borderId="0" xfId="1" applyFill="1"/>
    <xf numFmtId="0" fontId="12" fillId="9" borderId="7" xfId="0" applyFont="1" applyFill="1" applyBorder="1"/>
    <xf numFmtId="0" fontId="12" fillId="9" borderId="8" xfId="0" applyFont="1" applyFill="1" applyBorder="1"/>
    <xf numFmtId="0" fontId="12" fillId="9" borderId="9" xfId="0" applyFont="1" applyFill="1" applyBorder="1"/>
    <xf numFmtId="2" fontId="12" fillId="9" borderId="8" xfId="0" applyNumberFormat="1" applyFont="1" applyFill="1" applyBorder="1"/>
    <xf numFmtId="2" fontId="12" fillId="9" borderId="10" xfId="0" applyNumberFormat="1" applyFont="1" applyFill="1" applyBorder="1"/>
    <xf numFmtId="0" fontId="12" fillId="9" borderId="11" xfId="0" applyFont="1" applyFill="1" applyBorder="1"/>
    <xf numFmtId="0" fontId="13" fillId="5" borderId="0" xfId="0" applyFont="1" applyFill="1"/>
  </cellXfs>
  <cellStyles count="2">
    <cellStyle name="Bad" xfId="1" builtinId="27"/>
    <cellStyle name="Normal" xfId="0" builtinId="0"/>
  </cellStyles>
  <dxfs count="78">
    <dxf>
      <font>
        <color theme="6" tint="-0.499984740745262"/>
      </font>
      <fill>
        <patternFill>
          <bgColor theme="6" tint="0.59996337778862885"/>
        </patternFill>
      </fill>
    </dxf>
    <dxf>
      <font>
        <color rgb="FFC00000"/>
      </font>
      <fill>
        <patternFill>
          <bgColor theme="5" tint="0.59996337778862885"/>
        </patternFill>
      </fill>
    </dxf>
    <dxf>
      <font>
        <color theme="6" tint="-0.499984740745262"/>
      </font>
      <fill>
        <patternFill>
          <bgColor theme="6" tint="0.59996337778862885"/>
        </patternFill>
      </fill>
    </dxf>
    <dxf>
      <font>
        <color rgb="FFC00000"/>
      </font>
      <fill>
        <patternFill>
          <bgColor theme="5" tint="0.59996337778862885"/>
        </patternFill>
      </fill>
    </dxf>
    <dxf>
      <font>
        <color rgb="FFC00000"/>
      </font>
      <fill>
        <patternFill>
          <bgColor theme="5" tint="0.59996337778862885"/>
        </patternFill>
      </fill>
    </dxf>
    <dxf>
      <font>
        <color theme="6" tint="-0.499984740745262"/>
      </font>
      <fill>
        <patternFill>
          <bgColor theme="6" tint="0.59996337778862885"/>
        </patternFill>
      </fill>
    </dxf>
    <dxf>
      <font>
        <color theme="6" tint="-0.499984740745262"/>
      </font>
      <fill>
        <patternFill>
          <bgColor theme="6" tint="0.59996337778862885"/>
        </patternFill>
      </fill>
    </dxf>
    <dxf>
      <font>
        <color rgb="FFC00000"/>
      </font>
      <fill>
        <patternFill>
          <bgColor theme="5" tint="0.59996337778862885"/>
        </patternFill>
      </fill>
    </dxf>
    <dxf>
      <font>
        <color rgb="FFC00000"/>
      </font>
      <fill>
        <patternFill>
          <bgColor theme="5" tint="0.59996337778862885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ont>
        <color theme="6" tint="-0.499984740745262"/>
      </font>
      <fill>
        <patternFill>
          <bgColor theme="6" tint="0.59996337778862885"/>
        </patternFill>
      </fill>
    </dxf>
    <dxf>
      <font>
        <color rgb="FFC00000"/>
      </font>
      <fill>
        <patternFill>
          <bgColor theme="5" tint="0.59996337778862885"/>
        </patternFill>
      </fill>
    </dxf>
    <dxf>
      <font>
        <color theme="6" tint="-0.499984740745262"/>
      </font>
      <fill>
        <patternFill>
          <bgColor theme="6" tint="0.59996337778862885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ont>
        <color rgb="FFC00000"/>
      </font>
      <fill>
        <patternFill>
          <bgColor theme="5" tint="0.59996337778862885"/>
        </patternFill>
      </fill>
    </dxf>
    <dxf>
      <font>
        <color theme="6" tint="-0.499984740745262"/>
      </font>
      <fill>
        <patternFill>
          <bgColor theme="6" tint="0.59996337778862885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ont>
        <color theme="6" tint="-0.499984740745262"/>
      </font>
      <fill>
        <patternFill>
          <bgColor theme="6" tint="0.59996337778862885"/>
        </patternFill>
      </fill>
    </dxf>
    <dxf>
      <font>
        <color rgb="FFC00000"/>
      </font>
      <fill>
        <patternFill>
          <bgColor theme="5" tint="0.59996337778862885"/>
        </patternFill>
      </fill>
    </dxf>
    <dxf>
      <font>
        <color theme="6" tint="-0.499984740745262"/>
      </font>
      <fill>
        <patternFill>
          <bgColor theme="6" tint="0.59996337778862885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ont>
        <color rgb="FFC00000"/>
      </font>
      <fill>
        <patternFill>
          <bgColor theme="5" tint="0.59996337778862885"/>
        </patternFill>
      </fill>
    </dxf>
    <dxf>
      <font>
        <color rgb="FFC00000"/>
      </font>
      <fill>
        <patternFill>
          <bgColor theme="5" tint="0.59996337778862885"/>
        </patternFill>
      </fill>
    </dxf>
    <dxf>
      <font>
        <color theme="6" tint="-0.499984740745262"/>
      </font>
      <fill>
        <patternFill>
          <bgColor theme="6" tint="0.59996337778862885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ont>
        <color theme="6" tint="-0.499984740745262"/>
      </font>
      <fill>
        <patternFill>
          <bgColor theme="6" tint="0.59996337778862885"/>
        </patternFill>
      </fill>
    </dxf>
    <dxf>
      <font>
        <color rgb="FFC00000"/>
      </font>
      <fill>
        <patternFill>
          <bgColor theme="5" tint="0.59996337778862885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color theme="6" tint="-0.499984740745262"/>
      </font>
      <fill>
        <patternFill>
          <bgColor theme="6" tint="0.59996337778862885"/>
        </patternFill>
      </fill>
    </dxf>
    <dxf>
      <font>
        <color rgb="FFC00000"/>
      </font>
      <fill>
        <patternFill>
          <bgColor theme="5" tint="0.59996337778862885"/>
        </patternFill>
      </fill>
    </dxf>
    <dxf>
      <font>
        <color theme="6" tint="-0.499984740745262"/>
      </font>
      <fill>
        <patternFill>
          <bgColor theme="6" tint="0.59996337778862885"/>
        </patternFill>
      </fill>
    </dxf>
    <dxf>
      <font>
        <color rgb="FFC00000"/>
      </font>
      <fill>
        <patternFill>
          <bgColor theme="5" tint="0.59996337778862885"/>
        </patternFill>
      </fill>
    </dxf>
    <dxf>
      <font>
        <color theme="6" tint="-0.499984740745262"/>
      </font>
      <fill>
        <patternFill>
          <bgColor theme="6" tint="0.59996337778862885"/>
        </patternFill>
      </fill>
    </dxf>
    <dxf>
      <font>
        <color rgb="FFC00000"/>
      </font>
      <fill>
        <patternFill>
          <bgColor theme="5" tint="0.59996337778862885"/>
        </patternFill>
      </fill>
    </dxf>
    <dxf>
      <font>
        <color theme="6" tint="-0.499984740745262"/>
      </font>
      <fill>
        <patternFill>
          <bgColor theme="6" tint="0.59996337778862885"/>
        </patternFill>
      </fill>
    </dxf>
    <dxf>
      <font>
        <color rgb="FFC00000"/>
      </font>
      <fill>
        <patternFill>
          <bgColor theme="5" tint="0.59996337778862885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ont>
        <color theme="6" tint="-0.499984740745262"/>
      </font>
      <fill>
        <patternFill>
          <bgColor theme="6" tint="0.59996337778862885"/>
        </patternFill>
      </fill>
    </dxf>
    <dxf>
      <font>
        <color rgb="FFC00000"/>
      </font>
      <fill>
        <patternFill>
          <bgColor theme="5" tint="0.59996337778862885"/>
        </patternFill>
      </fill>
    </dxf>
    <dxf>
      <font>
        <color theme="6" tint="-0.499984740745262"/>
      </font>
      <fill>
        <patternFill>
          <bgColor theme="6" tint="0.59996337778862885"/>
        </patternFill>
      </fill>
    </dxf>
    <dxf>
      <font>
        <color rgb="FFC00000"/>
      </font>
      <fill>
        <patternFill>
          <bgColor theme="5" tint="0.59996337778862885"/>
        </patternFill>
      </fill>
    </dxf>
    <dxf>
      <font>
        <color rgb="FFC00000"/>
      </font>
      <fill>
        <patternFill>
          <bgColor theme="5" tint="0.59996337778862885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ont>
        <color theme="6" tint="-0.499984740745262"/>
      </font>
      <fill>
        <patternFill>
          <bgColor theme="6" tint="0.59996337778862885"/>
        </patternFill>
      </fill>
    </dxf>
    <dxf>
      <font>
        <color theme="6" tint="-0.499984740745262"/>
      </font>
      <fill>
        <patternFill>
          <bgColor theme="6" tint="0.59996337778862885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ont>
        <color rgb="FFC00000"/>
      </font>
      <fill>
        <patternFill>
          <bgColor theme="5" tint="0.59996337778862885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ont>
        <color rgb="FFC00000"/>
      </font>
      <fill>
        <patternFill>
          <bgColor theme="5" tint="0.59996337778862885"/>
        </patternFill>
      </fill>
    </dxf>
    <dxf>
      <font>
        <color theme="6" tint="-0.499984740745262"/>
      </font>
      <fill>
        <patternFill>
          <bgColor theme="6" tint="0.59996337778862885"/>
        </patternFill>
      </fill>
    </dxf>
    <dxf>
      <font>
        <color theme="6" tint="-0.499984740745262"/>
      </font>
      <fill>
        <patternFill>
          <bgColor theme="6" tint="0.59996337778862885"/>
        </patternFill>
      </fill>
    </dxf>
    <dxf>
      <font>
        <color rgb="FFC00000"/>
      </font>
      <fill>
        <patternFill>
          <bgColor theme="5" tint="0.59996337778862885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ont>
        <color rgb="FFC00000"/>
      </font>
      <fill>
        <patternFill>
          <bgColor theme="5" tint="0.59996337778862885"/>
        </patternFill>
      </fill>
    </dxf>
    <dxf>
      <font>
        <color theme="6" tint="-0.499984740745262"/>
      </font>
      <fill>
        <patternFill>
          <bgColor theme="6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9" defaultPivotStyle="PivotStyleLight16"/>
  <colors>
    <mruColors>
      <color rgb="FFFFFF99"/>
      <color rgb="FFFFC7CE"/>
      <color rgb="FF9C000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879F6-5145-4A4D-9F91-D1CA0C6B71E4}">
  <sheetPr>
    <tabColor rgb="FFFFFF99"/>
  </sheetPr>
  <dimension ref="A1:C353"/>
  <sheetViews>
    <sheetView workbookViewId="0">
      <pane xSplit="3" ySplit="7" topLeftCell="D8" activePane="bottomRight" state="frozen"/>
      <selection pane="topRight" activeCell="D1" sqref="D1"/>
      <selection pane="bottomLeft" activeCell="A7" sqref="A7"/>
      <selection pane="bottomRight" activeCell="E20" sqref="E20"/>
    </sheetView>
  </sheetViews>
  <sheetFormatPr baseColWidth="10" defaultColWidth="8.796875" defaultRowHeight="14"/>
  <cols>
    <col min="1" max="1" width="8.796875" style="28"/>
    <col min="2" max="2" width="18" style="28" customWidth="1"/>
    <col min="3" max="3" width="11" style="28" bestFit="1" customWidth="1"/>
    <col min="4" max="16384" width="8.796875" style="28"/>
  </cols>
  <sheetData>
    <row r="1" spans="1:3">
      <c r="A1" s="28" t="s">
        <v>112</v>
      </c>
      <c r="B1" s="28" t="str">
        <f ca="1">IF(OR(Analysis11!I10,Analysis12!I10),"Invalid","Valid")</f>
        <v>Valid</v>
      </c>
      <c r="C1" s="36" t="s">
        <v>115</v>
      </c>
    </row>
    <row r="2" spans="1:3">
      <c r="B2" s="28" t="str">
        <f ca="1">"11t: "&amp;Analysis11!K1&amp;"; 12t: "&amp;Analysis12!K1</f>
        <v>11t: OK; 12t: OK</v>
      </c>
      <c r="C2" s="37"/>
    </row>
    <row r="3" spans="1:3">
      <c r="A3" s="28" t="s">
        <v>72</v>
      </c>
      <c r="B3" s="33" t="s">
        <v>168</v>
      </c>
      <c r="C3" s="37" t="s">
        <v>86</v>
      </c>
    </row>
    <row r="4" spans="1:3">
      <c r="A4" s="28" t="s">
        <v>73</v>
      </c>
      <c r="B4" s="34">
        <v>2311</v>
      </c>
      <c r="C4" s="38" t="s">
        <v>116</v>
      </c>
    </row>
    <row r="5" spans="1:3">
      <c r="A5" s="28" t="s">
        <v>74</v>
      </c>
      <c r="B5" s="35" t="s">
        <v>140</v>
      </c>
      <c r="C5" s="39">
        <v>20.27</v>
      </c>
    </row>
    <row r="6" spans="1:3">
      <c r="A6" s="28" t="s">
        <v>75</v>
      </c>
      <c r="B6" s="35" t="s">
        <v>169</v>
      </c>
      <c r="C6" s="39">
        <f ca="1">C7+C173</f>
        <v>0.16</v>
      </c>
    </row>
    <row r="7" spans="1:3">
      <c r="A7" s="28" t="s">
        <v>76</v>
      </c>
      <c r="B7" s="35" t="s">
        <v>170</v>
      </c>
      <c r="C7" s="40">
        <f ca="1">ROUND(Analysis11!$M$10,2)</f>
        <v>0.09</v>
      </c>
    </row>
    <row r="8" spans="1:3">
      <c r="A8" s="28">
        <v>1</v>
      </c>
      <c r="B8" s="42" t="s">
        <v>117</v>
      </c>
      <c r="C8" s="37"/>
    </row>
    <row r="9" spans="1:3">
      <c r="A9" s="28">
        <v>2</v>
      </c>
      <c r="B9" s="42" t="s">
        <v>171</v>
      </c>
      <c r="C9" s="37"/>
    </row>
    <row r="10" spans="1:3">
      <c r="A10" s="28">
        <v>3</v>
      </c>
      <c r="B10" s="42" t="s">
        <v>172</v>
      </c>
      <c r="C10" s="37"/>
    </row>
    <row r="11" spans="1:3">
      <c r="A11" s="28">
        <v>4</v>
      </c>
      <c r="B11" s="42" t="s">
        <v>173</v>
      </c>
      <c r="C11" s="37"/>
    </row>
    <row r="12" spans="1:3">
      <c r="A12" s="28">
        <v>5</v>
      </c>
      <c r="B12" s="42" t="s">
        <v>158</v>
      </c>
      <c r="C12" s="37"/>
    </row>
    <row r="13" spans="1:3">
      <c r="A13" s="28">
        <v>6</v>
      </c>
      <c r="B13" s="42" t="s">
        <v>78</v>
      </c>
      <c r="C13" s="37"/>
    </row>
    <row r="14" spans="1:3">
      <c r="A14" s="28">
        <v>7</v>
      </c>
      <c r="B14" s="42" t="s">
        <v>159</v>
      </c>
      <c r="C14" s="37"/>
    </row>
    <row r="15" spans="1:3">
      <c r="A15" s="28">
        <v>8</v>
      </c>
      <c r="B15" s="42" t="s">
        <v>174</v>
      </c>
      <c r="C15" s="37"/>
    </row>
    <row r="16" spans="1:3">
      <c r="A16" s="28">
        <v>9</v>
      </c>
      <c r="B16" s="42" t="s">
        <v>135</v>
      </c>
      <c r="C16" s="37"/>
    </row>
    <row r="17" spans="1:3">
      <c r="A17" s="28">
        <v>10</v>
      </c>
      <c r="B17" s="42" t="s">
        <v>175</v>
      </c>
      <c r="C17" s="37"/>
    </row>
    <row r="18" spans="1:3">
      <c r="A18" s="28">
        <v>11</v>
      </c>
      <c r="B18" s="42" t="s">
        <v>176</v>
      </c>
      <c r="C18" s="37"/>
    </row>
    <row r="19" spans="1:3">
      <c r="A19" s="28">
        <v>12</v>
      </c>
      <c r="B19" s="42" t="s">
        <v>177</v>
      </c>
      <c r="C19" s="37"/>
    </row>
    <row r="20" spans="1:3">
      <c r="A20" s="28">
        <v>13</v>
      </c>
      <c r="B20" s="42" t="s">
        <v>142</v>
      </c>
      <c r="C20" s="37"/>
    </row>
    <row r="21" spans="1:3">
      <c r="A21" s="28">
        <v>14</v>
      </c>
      <c r="B21" s="42" t="s">
        <v>178</v>
      </c>
      <c r="C21" s="37"/>
    </row>
    <row r="22" spans="1:3">
      <c r="A22" s="28">
        <v>15</v>
      </c>
      <c r="B22" s="42" t="s">
        <v>179</v>
      </c>
      <c r="C22" s="37"/>
    </row>
    <row r="23" spans="1:3">
      <c r="A23" s="28">
        <v>16</v>
      </c>
      <c r="B23" s="42" t="s">
        <v>180</v>
      </c>
      <c r="C23" s="37"/>
    </row>
    <row r="24" spans="1:3">
      <c r="A24" s="28">
        <v>17</v>
      </c>
      <c r="B24" s="42" t="s">
        <v>181</v>
      </c>
      <c r="C24" s="37"/>
    </row>
    <row r="25" spans="1:3">
      <c r="A25" s="28">
        <v>18</v>
      </c>
      <c r="B25" s="42" t="s">
        <v>182</v>
      </c>
      <c r="C25" s="37"/>
    </row>
    <row r="26" spans="1:3">
      <c r="A26" s="28">
        <v>19</v>
      </c>
      <c r="B26" s="42" t="s">
        <v>183</v>
      </c>
      <c r="C26" s="37"/>
    </row>
    <row r="27" spans="1:3">
      <c r="A27" s="28">
        <v>20</v>
      </c>
      <c r="B27" s="42" t="s">
        <v>184</v>
      </c>
      <c r="C27" s="37"/>
    </row>
    <row r="28" spans="1:3">
      <c r="A28" s="28">
        <v>21</v>
      </c>
      <c r="B28" s="42" t="s">
        <v>185</v>
      </c>
      <c r="C28" s="37"/>
    </row>
    <row r="29" spans="1:3">
      <c r="A29" s="28">
        <v>22</v>
      </c>
      <c r="B29" s="42" t="s">
        <v>152</v>
      </c>
      <c r="C29" s="37"/>
    </row>
    <row r="30" spans="1:3">
      <c r="A30" s="28">
        <v>23</v>
      </c>
      <c r="B30" s="42" t="s">
        <v>186</v>
      </c>
      <c r="C30" s="37"/>
    </row>
    <row r="31" spans="1:3">
      <c r="A31" s="28">
        <v>24</v>
      </c>
      <c r="B31" s="42" t="s">
        <v>187</v>
      </c>
      <c r="C31" s="37"/>
    </row>
    <row r="32" spans="1:3">
      <c r="A32" s="28">
        <v>25</v>
      </c>
      <c r="B32" s="42" t="s">
        <v>188</v>
      </c>
      <c r="C32" s="37"/>
    </row>
    <row r="33" spans="1:3">
      <c r="A33" s="28">
        <v>26</v>
      </c>
      <c r="B33" s="42" t="s">
        <v>189</v>
      </c>
      <c r="C33" s="37"/>
    </row>
    <row r="34" spans="1:3">
      <c r="A34" s="28">
        <v>27</v>
      </c>
      <c r="B34" s="42" t="s">
        <v>190</v>
      </c>
      <c r="C34" s="37"/>
    </row>
    <row r="35" spans="1:3">
      <c r="A35" s="28">
        <v>28</v>
      </c>
      <c r="B35" s="42" t="s">
        <v>191</v>
      </c>
      <c r="C35" s="37"/>
    </row>
    <row r="36" spans="1:3">
      <c r="A36" s="28">
        <v>29</v>
      </c>
      <c r="B36" s="42" t="s">
        <v>192</v>
      </c>
      <c r="C36" s="37"/>
    </row>
    <row r="37" spans="1:3">
      <c r="A37" s="28">
        <v>30</v>
      </c>
      <c r="B37" s="42" t="s">
        <v>193</v>
      </c>
      <c r="C37" s="37"/>
    </row>
    <row r="38" spans="1:3">
      <c r="A38" s="28">
        <v>31</v>
      </c>
      <c r="B38" s="42" t="s">
        <v>194</v>
      </c>
      <c r="C38" s="37"/>
    </row>
    <row r="39" spans="1:3">
      <c r="A39" s="28">
        <v>32</v>
      </c>
      <c r="B39" s="42" t="s">
        <v>143</v>
      </c>
      <c r="C39" s="37"/>
    </row>
    <row r="40" spans="1:3">
      <c r="A40" s="28">
        <v>33</v>
      </c>
      <c r="B40" s="42" t="s">
        <v>195</v>
      </c>
      <c r="C40" s="37"/>
    </row>
    <row r="41" spans="1:3">
      <c r="A41" s="28">
        <v>34</v>
      </c>
      <c r="B41" s="42" t="s">
        <v>127</v>
      </c>
      <c r="C41" s="37"/>
    </row>
    <row r="42" spans="1:3">
      <c r="A42" s="28">
        <v>35</v>
      </c>
      <c r="B42" s="42" t="s">
        <v>196</v>
      </c>
      <c r="C42" s="37"/>
    </row>
    <row r="43" spans="1:3">
      <c r="A43" s="28">
        <v>36</v>
      </c>
      <c r="B43" s="42" t="s">
        <v>197</v>
      </c>
      <c r="C43" s="37"/>
    </row>
    <row r="44" spans="1:3">
      <c r="A44" s="28">
        <v>37</v>
      </c>
      <c r="B44" s="42" t="s">
        <v>198</v>
      </c>
      <c r="C44" s="37"/>
    </row>
    <row r="45" spans="1:3">
      <c r="A45" s="28">
        <v>38</v>
      </c>
      <c r="B45" s="42" t="s">
        <v>119</v>
      </c>
      <c r="C45" s="37"/>
    </row>
    <row r="46" spans="1:3">
      <c r="A46" s="28">
        <v>39</v>
      </c>
      <c r="B46" s="42" t="s">
        <v>199</v>
      </c>
      <c r="C46" s="37"/>
    </row>
    <row r="47" spans="1:3">
      <c r="A47" s="28">
        <v>40</v>
      </c>
      <c r="B47" s="42" t="s">
        <v>153</v>
      </c>
      <c r="C47" s="37"/>
    </row>
    <row r="48" spans="1:3">
      <c r="A48" s="28">
        <v>41</v>
      </c>
      <c r="B48" s="42" t="s">
        <v>200</v>
      </c>
      <c r="C48" s="37"/>
    </row>
    <row r="49" spans="1:3">
      <c r="A49" s="28">
        <v>42</v>
      </c>
      <c r="B49" s="42" t="s">
        <v>201</v>
      </c>
      <c r="C49" s="37"/>
    </row>
    <row r="50" spans="1:3">
      <c r="A50" s="28">
        <v>43</v>
      </c>
      <c r="B50" s="42" t="s">
        <v>160</v>
      </c>
      <c r="C50" s="37"/>
    </row>
    <row r="51" spans="1:3">
      <c r="A51" s="28">
        <v>44</v>
      </c>
      <c r="B51" s="42" t="s">
        <v>202</v>
      </c>
      <c r="C51" s="37"/>
    </row>
    <row r="52" spans="1:3">
      <c r="A52" s="28">
        <v>45</v>
      </c>
      <c r="B52" s="42" t="s">
        <v>203</v>
      </c>
      <c r="C52" s="37"/>
    </row>
    <row r="53" spans="1:3">
      <c r="A53" s="28">
        <v>46</v>
      </c>
      <c r="B53" s="42" t="s">
        <v>154</v>
      </c>
      <c r="C53" s="37"/>
    </row>
    <row r="54" spans="1:3">
      <c r="A54" s="28">
        <v>47</v>
      </c>
      <c r="B54" s="42" t="s">
        <v>204</v>
      </c>
      <c r="C54" s="37"/>
    </row>
    <row r="55" spans="1:3">
      <c r="A55" s="28">
        <v>48</v>
      </c>
      <c r="B55" s="42" t="s">
        <v>205</v>
      </c>
      <c r="C55" s="37"/>
    </row>
    <row r="56" spans="1:3">
      <c r="A56" s="28">
        <v>49</v>
      </c>
      <c r="B56" s="42" t="s">
        <v>206</v>
      </c>
      <c r="C56" s="37"/>
    </row>
    <row r="57" spans="1:3">
      <c r="A57" s="28">
        <v>50</v>
      </c>
      <c r="B57" s="42" t="s">
        <v>207</v>
      </c>
      <c r="C57" s="37"/>
    </row>
    <row r="58" spans="1:3">
      <c r="A58" s="28">
        <v>51</v>
      </c>
      <c r="B58" s="42" t="s">
        <v>208</v>
      </c>
      <c r="C58" s="37"/>
    </row>
    <row r="59" spans="1:3">
      <c r="A59" s="28">
        <v>52</v>
      </c>
      <c r="B59" s="42" t="s">
        <v>209</v>
      </c>
      <c r="C59" s="37"/>
    </row>
    <row r="60" spans="1:3">
      <c r="A60" s="28">
        <v>53</v>
      </c>
      <c r="B60" s="42" t="s">
        <v>210</v>
      </c>
      <c r="C60" s="37"/>
    </row>
    <row r="61" spans="1:3">
      <c r="A61" s="28">
        <v>54</v>
      </c>
      <c r="B61" s="42" t="s">
        <v>155</v>
      </c>
      <c r="C61" s="37"/>
    </row>
    <row r="62" spans="1:3">
      <c r="A62" s="28">
        <v>55</v>
      </c>
      <c r="B62" s="42" t="s">
        <v>211</v>
      </c>
      <c r="C62" s="37"/>
    </row>
    <row r="63" spans="1:3">
      <c r="A63" s="28">
        <v>56</v>
      </c>
      <c r="B63" s="42" t="s">
        <v>212</v>
      </c>
      <c r="C63" s="37"/>
    </row>
    <row r="64" spans="1:3">
      <c r="A64" s="28">
        <v>57</v>
      </c>
      <c r="B64" s="42" t="s">
        <v>213</v>
      </c>
      <c r="C64" s="37"/>
    </row>
    <row r="65" spans="1:3">
      <c r="A65" s="28">
        <v>58</v>
      </c>
      <c r="B65" s="42" t="s">
        <v>214</v>
      </c>
      <c r="C65" s="37"/>
    </row>
    <row r="66" spans="1:3">
      <c r="A66" s="28">
        <v>59</v>
      </c>
      <c r="B66" s="42" t="s">
        <v>215</v>
      </c>
      <c r="C66" s="37"/>
    </row>
    <row r="67" spans="1:3">
      <c r="A67" s="28">
        <v>60</v>
      </c>
      <c r="B67" s="42" t="s">
        <v>216</v>
      </c>
      <c r="C67" s="37"/>
    </row>
    <row r="68" spans="1:3">
      <c r="A68" s="28">
        <v>61</v>
      </c>
      <c r="B68" s="42" t="s">
        <v>217</v>
      </c>
      <c r="C68" s="37"/>
    </row>
    <row r="69" spans="1:3">
      <c r="A69" s="28">
        <v>62</v>
      </c>
      <c r="B69" s="42" t="s">
        <v>89</v>
      </c>
      <c r="C69" s="37"/>
    </row>
    <row r="70" spans="1:3">
      <c r="A70" s="28">
        <v>63</v>
      </c>
      <c r="B70" s="42" t="s">
        <v>145</v>
      </c>
      <c r="C70" s="37"/>
    </row>
    <row r="71" spans="1:3">
      <c r="A71" s="28">
        <v>64</v>
      </c>
      <c r="B71" s="42" t="s">
        <v>218</v>
      </c>
      <c r="C71" s="37"/>
    </row>
    <row r="72" spans="1:3">
      <c r="A72" s="28">
        <v>65</v>
      </c>
      <c r="B72" s="42" t="s">
        <v>219</v>
      </c>
      <c r="C72" s="37"/>
    </row>
    <row r="73" spans="1:3">
      <c r="A73" s="28">
        <v>66</v>
      </c>
      <c r="B73" s="42" t="s">
        <v>220</v>
      </c>
      <c r="C73" s="37"/>
    </row>
    <row r="74" spans="1:3">
      <c r="A74" s="28">
        <v>67</v>
      </c>
      <c r="B74" s="42" t="s">
        <v>221</v>
      </c>
      <c r="C74" s="37"/>
    </row>
    <row r="75" spans="1:3">
      <c r="A75" s="28">
        <v>68</v>
      </c>
      <c r="B75" s="42" t="s">
        <v>222</v>
      </c>
      <c r="C75" s="37"/>
    </row>
    <row r="76" spans="1:3">
      <c r="A76" s="28">
        <v>69</v>
      </c>
      <c r="B76" s="42" t="s">
        <v>223</v>
      </c>
      <c r="C76" s="37"/>
    </row>
    <row r="77" spans="1:3">
      <c r="A77" s="28">
        <v>70</v>
      </c>
      <c r="B77" s="42" t="s">
        <v>224</v>
      </c>
      <c r="C77" s="37"/>
    </row>
    <row r="78" spans="1:3">
      <c r="A78" s="28">
        <v>71</v>
      </c>
      <c r="B78" s="42" t="s">
        <v>225</v>
      </c>
      <c r="C78" s="37"/>
    </row>
    <row r="79" spans="1:3">
      <c r="A79" s="28">
        <v>72</v>
      </c>
      <c r="B79" s="42" t="s">
        <v>163</v>
      </c>
      <c r="C79" s="37"/>
    </row>
    <row r="80" spans="1:3">
      <c r="A80" s="28">
        <v>73</v>
      </c>
      <c r="B80" s="42" t="s">
        <v>226</v>
      </c>
      <c r="C80" s="37"/>
    </row>
    <row r="81" spans="1:3">
      <c r="A81" s="28">
        <v>74</v>
      </c>
      <c r="B81" s="42" t="s">
        <v>227</v>
      </c>
      <c r="C81" s="37"/>
    </row>
    <row r="82" spans="1:3">
      <c r="A82" s="28">
        <v>75</v>
      </c>
      <c r="B82" s="42" t="s">
        <v>228</v>
      </c>
      <c r="C82" s="37"/>
    </row>
    <row r="83" spans="1:3">
      <c r="A83" s="28">
        <v>76</v>
      </c>
      <c r="B83" s="42" t="s">
        <v>229</v>
      </c>
      <c r="C83" s="37"/>
    </row>
    <row r="84" spans="1:3">
      <c r="A84" s="28">
        <v>77</v>
      </c>
      <c r="B84" s="42" t="s">
        <v>230</v>
      </c>
      <c r="C84" s="37"/>
    </row>
    <row r="85" spans="1:3">
      <c r="A85" s="28">
        <v>78</v>
      </c>
      <c r="B85" s="42" t="s">
        <v>231</v>
      </c>
      <c r="C85" s="37"/>
    </row>
    <row r="86" spans="1:3">
      <c r="A86" s="28">
        <v>79</v>
      </c>
      <c r="B86" s="42" t="s">
        <v>232</v>
      </c>
      <c r="C86" s="37"/>
    </row>
    <row r="87" spans="1:3">
      <c r="A87" s="28">
        <v>80</v>
      </c>
      <c r="B87" s="42" t="s">
        <v>233</v>
      </c>
      <c r="C87" s="37"/>
    </row>
    <row r="88" spans="1:3">
      <c r="A88" s="28">
        <v>81</v>
      </c>
      <c r="B88" s="42" t="s">
        <v>90</v>
      </c>
      <c r="C88" s="37"/>
    </row>
    <row r="89" spans="1:3">
      <c r="A89" s="28">
        <v>82</v>
      </c>
      <c r="B89" s="42" t="s">
        <v>234</v>
      </c>
      <c r="C89" s="37"/>
    </row>
    <row r="90" spans="1:3">
      <c r="A90" s="28">
        <v>83</v>
      </c>
      <c r="B90" s="42" t="s">
        <v>235</v>
      </c>
      <c r="C90" s="37"/>
    </row>
    <row r="91" spans="1:3">
      <c r="A91" s="28">
        <v>84</v>
      </c>
      <c r="B91" s="42" t="s">
        <v>147</v>
      </c>
      <c r="C91" s="37"/>
    </row>
    <row r="92" spans="1:3">
      <c r="A92" s="28">
        <v>85</v>
      </c>
      <c r="B92" s="42" t="s">
        <v>236</v>
      </c>
      <c r="C92" s="37"/>
    </row>
    <row r="93" spans="1:3">
      <c r="A93" s="28">
        <v>86</v>
      </c>
      <c r="B93" s="42" t="s">
        <v>237</v>
      </c>
      <c r="C93" s="37"/>
    </row>
    <row r="94" spans="1:3">
      <c r="A94" s="28">
        <v>87</v>
      </c>
      <c r="B94" s="42" t="s">
        <v>238</v>
      </c>
      <c r="C94" s="37"/>
    </row>
    <row r="95" spans="1:3">
      <c r="A95" s="28">
        <v>88</v>
      </c>
      <c r="B95" s="42" t="s">
        <v>239</v>
      </c>
      <c r="C95" s="37"/>
    </row>
    <row r="96" spans="1:3">
      <c r="A96" s="28">
        <v>89</v>
      </c>
      <c r="B96" s="42" t="s">
        <v>240</v>
      </c>
      <c r="C96" s="37"/>
    </row>
    <row r="97" spans="1:3">
      <c r="A97" s="28">
        <v>90</v>
      </c>
      <c r="B97" s="42" t="s">
        <v>241</v>
      </c>
      <c r="C97" s="37"/>
    </row>
    <row r="98" spans="1:3">
      <c r="A98" s="28">
        <v>91</v>
      </c>
      <c r="B98" s="42" t="s">
        <v>130</v>
      </c>
      <c r="C98" s="37"/>
    </row>
    <row r="99" spans="1:3">
      <c r="A99" s="28">
        <v>92</v>
      </c>
      <c r="B99" s="42" t="s">
        <v>120</v>
      </c>
      <c r="C99" s="37"/>
    </row>
    <row r="100" spans="1:3">
      <c r="A100" s="28">
        <v>93</v>
      </c>
      <c r="B100" s="42" t="s">
        <v>92</v>
      </c>
      <c r="C100" s="37"/>
    </row>
    <row r="101" spans="1:3">
      <c r="A101" s="28">
        <v>94</v>
      </c>
      <c r="B101" s="42" t="s">
        <v>437</v>
      </c>
      <c r="C101" s="37"/>
    </row>
    <row r="102" spans="1:3">
      <c r="A102" s="28">
        <v>95</v>
      </c>
      <c r="B102" s="42" t="s">
        <v>242</v>
      </c>
      <c r="C102" s="37"/>
    </row>
    <row r="103" spans="1:3">
      <c r="A103" s="28">
        <v>96</v>
      </c>
      <c r="B103" s="42" t="s">
        <v>243</v>
      </c>
      <c r="C103" s="37"/>
    </row>
    <row r="104" spans="1:3">
      <c r="A104" s="28">
        <v>97</v>
      </c>
      <c r="B104" s="42" t="s">
        <v>244</v>
      </c>
      <c r="C104" s="37"/>
    </row>
    <row r="105" spans="1:3">
      <c r="A105" s="28">
        <v>98</v>
      </c>
      <c r="B105" s="42" t="s">
        <v>139</v>
      </c>
      <c r="C105" s="37"/>
    </row>
    <row r="106" spans="1:3">
      <c r="A106" s="28">
        <v>99</v>
      </c>
      <c r="B106" s="42" t="s">
        <v>245</v>
      </c>
      <c r="C106" s="37"/>
    </row>
    <row r="107" spans="1:3">
      <c r="A107" s="28">
        <v>100</v>
      </c>
      <c r="B107" s="42" t="s">
        <v>246</v>
      </c>
      <c r="C107" s="37"/>
    </row>
    <row r="108" spans="1:3">
      <c r="A108" s="28">
        <v>101</v>
      </c>
      <c r="B108" s="42" t="s">
        <v>247</v>
      </c>
      <c r="C108" s="37"/>
    </row>
    <row r="109" spans="1:3">
      <c r="A109" s="28">
        <v>102</v>
      </c>
      <c r="B109" s="42" t="s">
        <v>248</v>
      </c>
      <c r="C109" s="37"/>
    </row>
    <row r="110" spans="1:3">
      <c r="A110" s="28">
        <v>103</v>
      </c>
      <c r="B110" s="42" t="s">
        <v>249</v>
      </c>
      <c r="C110" s="37"/>
    </row>
    <row r="111" spans="1:3">
      <c r="A111" s="28">
        <v>104</v>
      </c>
      <c r="B111" s="42" t="s">
        <v>148</v>
      </c>
      <c r="C111" s="37"/>
    </row>
    <row r="112" spans="1:3">
      <c r="A112" s="28">
        <v>105</v>
      </c>
      <c r="B112" s="42" t="s">
        <v>250</v>
      </c>
      <c r="C112" s="37"/>
    </row>
    <row r="113" spans="1:3">
      <c r="A113" s="28">
        <v>106</v>
      </c>
      <c r="B113" s="42" t="s">
        <v>251</v>
      </c>
      <c r="C113" s="37"/>
    </row>
    <row r="114" spans="1:3">
      <c r="A114" s="28">
        <v>107</v>
      </c>
      <c r="B114" s="42" t="s">
        <v>83</v>
      </c>
      <c r="C114" s="37"/>
    </row>
    <row r="115" spans="1:3">
      <c r="A115" s="28">
        <v>108</v>
      </c>
      <c r="B115" s="42" t="s">
        <v>252</v>
      </c>
      <c r="C115" s="37"/>
    </row>
    <row r="116" spans="1:3">
      <c r="A116" s="28">
        <v>109</v>
      </c>
      <c r="B116" s="42" t="s">
        <v>253</v>
      </c>
      <c r="C116" s="37"/>
    </row>
    <row r="117" spans="1:3">
      <c r="A117" s="28">
        <v>110</v>
      </c>
      <c r="B117" s="42" t="s">
        <v>254</v>
      </c>
      <c r="C117" s="37"/>
    </row>
    <row r="118" spans="1:3">
      <c r="A118" s="28">
        <v>111</v>
      </c>
      <c r="B118" s="42" t="s">
        <v>255</v>
      </c>
      <c r="C118" s="37"/>
    </row>
    <row r="119" spans="1:3">
      <c r="A119" s="28">
        <v>112</v>
      </c>
      <c r="B119" s="42" t="s">
        <v>256</v>
      </c>
      <c r="C119" s="37"/>
    </row>
    <row r="120" spans="1:3">
      <c r="A120" s="28">
        <v>113</v>
      </c>
      <c r="B120" s="42" t="s">
        <v>257</v>
      </c>
      <c r="C120" s="37"/>
    </row>
    <row r="121" spans="1:3">
      <c r="A121" s="28">
        <v>114</v>
      </c>
      <c r="B121" s="42" t="s">
        <v>258</v>
      </c>
      <c r="C121" s="37"/>
    </row>
    <row r="122" spans="1:3">
      <c r="A122" s="28">
        <v>115</v>
      </c>
      <c r="B122" s="42" t="s">
        <v>259</v>
      </c>
      <c r="C122" s="37"/>
    </row>
    <row r="123" spans="1:3">
      <c r="A123" s="28">
        <v>116</v>
      </c>
      <c r="B123" s="42" t="s">
        <v>260</v>
      </c>
      <c r="C123" s="37"/>
    </row>
    <row r="124" spans="1:3">
      <c r="A124" s="28">
        <v>117</v>
      </c>
      <c r="B124" s="42" t="s">
        <v>261</v>
      </c>
      <c r="C124" s="37"/>
    </row>
    <row r="125" spans="1:3">
      <c r="A125" s="28">
        <v>118</v>
      </c>
      <c r="B125" s="42" t="s">
        <v>262</v>
      </c>
      <c r="C125" s="37"/>
    </row>
    <row r="126" spans="1:3">
      <c r="A126" s="28">
        <v>119</v>
      </c>
      <c r="B126" s="42" t="s">
        <v>263</v>
      </c>
      <c r="C126" s="37"/>
    </row>
    <row r="127" spans="1:3">
      <c r="A127" s="28">
        <v>120</v>
      </c>
      <c r="B127" s="42" t="s">
        <v>264</v>
      </c>
      <c r="C127" s="37"/>
    </row>
    <row r="128" spans="1:3">
      <c r="A128" s="28">
        <v>121</v>
      </c>
      <c r="B128" s="42" t="s">
        <v>265</v>
      </c>
      <c r="C128" s="37"/>
    </row>
    <row r="129" spans="1:3">
      <c r="A129" s="28">
        <v>122</v>
      </c>
      <c r="B129" s="42" t="s">
        <v>266</v>
      </c>
      <c r="C129" s="37"/>
    </row>
    <row r="130" spans="1:3">
      <c r="A130" s="28">
        <v>123</v>
      </c>
      <c r="B130" s="42" t="s">
        <v>267</v>
      </c>
      <c r="C130" s="37"/>
    </row>
    <row r="131" spans="1:3">
      <c r="A131" s="28">
        <v>124</v>
      </c>
      <c r="B131" s="42" t="s">
        <v>132</v>
      </c>
      <c r="C131" s="37"/>
    </row>
    <row r="132" spans="1:3">
      <c r="A132" s="28">
        <v>125</v>
      </c>
      <c r="B132" s="42" t="s">
        <v>268</v>
      </c>
      <c r="C132" s="37"/>
    </row>
    <row r="133" spans="1:3">
      <c r="A133" s="28">
        <v>126</v>
      </c>
      <c r="B133" s="42" t="s">
        <v>269</v>
      </c>
      <c r="C133" s="37"/>
    </row>
    <row r="134" spans="1:3">
      <c r="A134" s="28">
        <v>127</v>
      </c>
      <c r="B134" s="42" t="s">
        <v>270</v>
      </c>
      <c r="C134" s="37"/>
    </row>
    <row r="135" spans="1:3">
      <c r="A135" s="28">
        <v>128</v>
      </c>
      <c r="B135" s="42" t="s">
        <v>271</v>
      </c>
      <c r="C135" s="37"/>
    </row>
    <row r="136" spans="1:3">
      <c r="A136" s="28">
        <v>129</v>
      </c>
      <c r="B136" s="42" t="s">
        <v>272</v>
      </c>
      <c r="C136" s="37"/>
    </row>
    <row r="137" spans="1:3">
      <c r="A137" s="28">
        <v>130</v>
      </c>
      <c r="B137" s="42" t="s">
        <v>124</v>
      </c>
      <c r="C137" s="37"/>
    </row>
    <row r="138" spans="1:3">
      <c r="A138" s="28">
        <v>131</v>
      </c>
      <c r="B138" s="42" t="s">
        <v>273</v>
      </c>
      <c r="C138" s="37"/>
    </row>
    <row r="139" spans="1:3">
      <c r="A139" s="28">
        <v>132</v>
      </c>
      <c r="B139" s="42" t="s">
        <v>164</v>
      </c>
      <c r="C139" s="37"/>
    </row>
    <row r="140" spans="1:3">
      <c r="A140" s="28">
        <v>133</v>
      </c>
      <c r="B140" s="42" t="s">
        <v>94</v>
      </c>
      <c r="C140" s="37"/>
    </row>
    <row r="141" spans="1:3">
      <c r="A141" s="28">
        <v>134</v>
      </c>
      <c r="B141" s="42" t="s">
        <v>274</v>
      </c>
      <c r="C141" s="37"/>
    </row>
    <row r="142" spans="1:3">
      <c r="A142" s="28">
        <v>135</v>
      </c>
      <c r="B142" s="42" t="s">
        <v>275</v>
      </c>
      <c r="C142" s="37"/>
    </row>
    <row r="143" spans="1:3">
      <c r="A143" s="28">
        <v>136</v>
      </c>
      <c r="B143" s="42" t="s">
        <v>276</v>
      </c>
      <c r="C143" s="37"/>
    </row>
    <row r="144" spans="1:3">
      <c r="A144" s="28">
        <v>137</v>
      </c>
      <c r="B144" s="42" t="s">
        <v>277</v>
      </c>
      <c r="C144" s="37"/>
    </row>
    <row r="145" spans="1:3">
      <c r="A145" s="28">
        <v>138</v>
      </c>
      <c r="B145" s="42" t="s">
        <v>278</v>
      </c>
      <c r="C145" s="37"/>
    </row>
    <row r="146" spans="1:3">
      <c r="A146" s="28">
        <v>139</v>
      </c>
      <c r="B146" s="42" t="s">
        <v>95</v>
      </c>
      <c r="C146" s="37"/>
    </row>
    <row r="147" spans="1:3">
      <c r="A147" s="28">
        <v>140</v>
      </c>
      <c r="B147" s="42" t="s">
        <v>279</v>
      </c>
      <c r="C147" s="37"/>
    </row>
    <row r="148" spans="1:3">
      <c r="A148" s="28">
        <v>141</v>
      </c>
      <c r="B148" s="42" t="s">
        <v>280</v>
      </c>
      <c r="C148" s="37"/>
    </row>
    <row r="149" spans="1:3">
      <c r="A149" s="28">
        <v>142</v>
      </c>
      <c r="B149" s="42" t="s">
        <v>84</v>
      </c>
      <c r="C149" s="37"/>
    </row>
    <row r="150" spans="1:3">
      <c r="A150" s="28">
        <v>143</v>
      </c>
      <c r="B150" s="42" t="s">
        <v>281</v>
      </c>
      <c r="C150" s="37"/>
    </row>
    <row r="151" spans="1:3">
      <c r="A151" s="28">
        <v>144</v>
      </c>
      <c r="B151" s="42" t="s">
        <v>282</v>
      </c>
      <c r="C151" s="37"/>
    </row>
    <row r="152" spans="1:3">
      <c r="A152" s="28">
        <v>145</v>
      </c>
      <c r="B152" s="42" t="s">
        <v>283</v>
      </c>
      <c r="C152" s="37"/>
    </row>
    <row r="153" spans="1:3">
      <c r="A153" s="28">
        <v>146</v>
      </c>
      <c r="B153" s="42" t="s">
        <v>96</v>
      </c>
      <c r="C153" s="37"/>
    </row>
    <row r="154" spans="1:3">
      <c r="A154" s="28">
        <v>147</v>
      </c>
      <c r="B154" s="42" t="s">
        <v>284</v>
      </c>
      <c r="C154" s="37"/>
    </row>
    <row r="155" spans="1:3">
      <c r="A155" s="28">
        <v>148</v>
      </c>
      <c r="B155" s="42" t="s">
        <v>133</v>
      </c>
      <c r="C155" s="37"/>
    </row>
    <row r="156" spans="1:3">
      <c r="A156" s="28">
        <v>149</v>
      </c>
      <c r="B156" s="42" t="s">
        <v>165</v>
      </c>
      <c r="C156" s="37"/>
    </row>
    <row r="157" spans="1:3">
      <c r="A157" s="28">
        <v>150</v>
      </c>
      <c r="B157" s="42" t="s">
        <v>166</v>
      </c>
      <c r="C157" s="37"/>
    </row>
    <row r="158" spans="1:3">
      <c r="A158" s="28">
        <v>151</v>
      </c>
      <c r="B158" s="42" t="s">
        <v>156</v>
      </c>
      <c r="C158" s="37"/>
    </row>
    <row r="159" spans="1:3">
      <c r="A159" s="28">
        <v>152</v>
      </c>
      <c r="B159" s="42" t="s">
        <v>150</v>
      </c>
      <c r="C159" s="37"/>
    </row>
    <row r="160" spans="1:3">
      <c r="A160" s="28">
        <v>153</v>
      </c>
      <c r="B160" s="42" t="s">
        <v>285</v>
      </c>
      <c r="C160" s="37"/>
    </row>
    <row r="161" spans="1:3">
      <c r="A161" s="28">
        <v>154</v>
      </c>
      <c r="B161" s="42" t="s">
        <v>149</v>
      </c>
      <c r="C161" s="37"/>
    </row>
    <row r="162" spans="1:3">
      <c r="A162" s="28">
        <v>155</v>
      </c>
      <c r="B162" s="42" t="s">
        <v>286</v>
      </c>
      <c r="C162" s="37"/>
    </row>
    <row r="163" spans="1:3">
      <c r="A163" s="28">
        <v>156</v>
      </c>
      <c r="B163" s="42" t="s">
        <v>287</v>
      </c>
      <c r="C163" s="37"/>
    </row>
    <row r="164" spans="1:3">
      <c r="A164" s="28">
        <v>157</v>
      </c>
      <c r="B164" s="42" t="s">
        <v>288</v>
      </c>
      <c r="C164" s="37"/>
    </row>
    <row r="165" spans="1:3">
      <c r="A165" s="28">
        <v>158</v>
      </c>
      <c r="B165" s="42" t="s">
        <v>85</v>
      </c>
      <c r="C165" s="37"/>
    </row>
    <row r="166" spans="1:3">
      <c r="A166" s="28">
        <v>159</v>
      </c>
      <c r="B166" s="42" t="s">
        <v>289</v>
      </c>
      <c r="C166" s="37"/>
    </row>
    <row r="167" spans="1:3">
      <c r="A167" s="28">
        <v>160</v>
      </c>
      <c r="B167" s="42" t="s">
        <v>290</v>
      </c>
      <c r="C167" s="37"/>
    </row>
    <row r="168" spans="1:3">
      <c r="A168" s="28">
        <v>161</v>
      </c>
      <c r="B168" s="42" t="s">
        <v>291</v>
      </c>
      <c r="C168" s="37"/>
    </row>
    <row r="169" spans="1:3">
      <c r="A169" s="28">
        <v>162</v>
      </c>
      <c r="B169" s="42" t="s">
        <v>292</v>
      </c>
      <c r="C169" s="37"/>
    </row>
    <row r="170" spans="1:3">
      <c r="A170" s="28">
        <v>163</v>
      </c>
      <c r="B170" s="42" t="s">
        <v>293</v>
      </c>
      <c r="C170" s="37"/>
    </row>
    <row r="171" spans="1:3">
      <c r="A171" s="28">
        <v>164</v>
      </c>
      <c r="B171" s="42" t="s">
        <v>294</v>
      </c>
      <c r="C171" s="37"/>
    </row>
    <row r="172" spans="1:3">
      <c r="A172" s="28">
        <v>165</v>
      </c>
      <c r="B172" s="42" t="s">
        <v>295</v>
      </c>
      <c r="C172" s="37"/>
    </row>
    <row r="173" spans="1:3">
      <c r="A173" s="28" t="s">
        <v>77</v>
      </c>
      <c r="B173" s="42" t="s">
        <v>141</v>
      </c>
      <c r="C173" s="39">
        <f ca="1">ROUND(Analysis12!$M$10,2)</f>
        <v>7.0000000000000007E-2</v>
      </c>
    </row>
    <row r="174" spans="1:3">
      <c r="A174" s="28">
        <v>1</v>
      </c>
      <c r="B174" s="42" t="s">
        <v>157</v>
      </c>
      <c r="C174" s="37"/>
    </row>
    <row r="175" spans="1:3">
      <c r="A175" s="28">
        <v>2</v>
      </c>
      <c r="B175" s="42" t="s">
        <v>296</v>
      </c>
      <c r="C175" s="37"/>
    </row>
    <row r="176" spans="1:3">
      <c r="A176" s="28">
        <v>3</v>
      </c>
      <c r="B176" s="42" t="s">
        <v>297</v>
      </c>
      <c r="C176" s="37"/>
    </row>
    <row r="177" spans="1:3">
      <c r="A177" s="28">
        <v>4</v>
      </c>
      <c r="B177" s="42" t="s">
        <v>298</v>
      </c>
      <c r="C177" s="37"/>
    </row>
    <row r="178" spans="1:3">
      <c r="A178" s="28">
        <v>5</v>
      </c>
      <c r="B178" s="42" t="s">
        <v>126</v>
      </c>
      <c r="C178" s="37"/>
    </row>
    <row r="179" spans="1:3">
      <c r="A179" s="28">
        <v>6</v>
      </c>
      <c r="B179" s="42" t="s">
        <v>113</v>
      </c>
      <c r="C179" s="37"/>
    </row>
    <row r="180" spans="1:3">
      <c r="A180" s="28">
        <v>7</v>
      </c>
      <c r="B180" s="42" t="s">
        <v>299</v>
      </c>
      <c r="C180" s="37"/>
    </row>
    <row r="181" spans="1:3">
      <c r="A181" s="28">
        <v>8</v>
      </c>
      <c r="B181" s="42" t="s">
        <v>300</v>
      </c>
      <c r="C181" s="37"/>
    </row>
    <row r="182" spans="1:3">
      <c r="A182" s="28">
        <v>9</v>
      </c>
      <c r="B182" s="42" t="s">
        <v>301</v>
      </c>
      <c r="C182" s="37"/>
    </row>
    <row r="183" spans="1:3">
      <c r="A183" s="28">
        <v>10</v>
      </c>
      <c r="B183" s="42" t="s">
        <v>302</v>
      </c>
      <c r="C183" s="37"/>
    </row>
    <row r="184" spans="1:3">
      <c r="A184" s="28">
        <v>11</v>
      </c>
      <c r="B184" s="42" t="s">
        <v>303</v>
      </c>
      <c r="C184" s="37"/>
    </row>
    <row r="185" spans="1:3">
      <c r="A185" s="28">
        <v>12</v>
      </c>
      <c r="B185" s="42" t="s">
        <v>304</v>
      </c>
      <c r="C185" s="37"/>
    </row>
    <row r="186" spans="1:3">
      <c r="A186" s="28">
        <v>13</v>
      </c>
      <c r="B186" s="42" t="s">
        <v>114</v>
      </c>
      <c r="C186" s="37"/>
    </row>
    <row r="187" spans="1:3">
      <c r="A187" s="28">
        <v>14</v>
      </c>
      <c r="B187" s="42" t="s">
        <v>305</v>
      </c>
      <c r="C187" s="37"/>
    </row>
    <row r="188" spans="1:3">
      <c r="A188" s="28">
        <v>15</v>
      </c>
      <c r="B188" s="42" t="s">
        <v>178</v>
      </c>
      <c r="C188" s="37"/>
    </row>
    <row r="189" spans="1:3">
      <c r="A189" s="28">
        <v>16</v>
      </c>
      <c r="B189" s="42" t="s">
        <v>180</v>
      </c>
      <c r="C189" s="37"/>
    </row>
    <row r="190" spans="1:3">
      <c r="A190" s="28">
        <v>17</v>
      </c>
      <c r="B190" s="42" t="s">
        <v>306</v>
      </c>
      <c r="C190" s="37"/>
    </row>
    <row r="191" spans="1:3">
      <c r="A191" s="28">
        <v>18</v>
      </c>
      <c r="B191" s="42" t="s">
        <v>307</v>
      </c>
      <c r="C191" s="37"/>
    </row>
    <row r="192" spans="1:3">
      <c r="A192" s="28">
        <v>19</v>
      </c>
      <c r="B192" s="42" t="s">
        <v>118</v>
      </c>
      <c r="C192" s="37"/>
    </row>
    <row r="193" spans="1:3">
      <c r="A193" s="28">
        <v>20</v>
      </c>
      <c r="B193" s="42" t="s">
        <v>308</v>
      </c>
      <c r="C193" s="37"/>
    </row>
    <row r="194" spans="1:3">
      <c r="A194" s="28">
        <v>21</v>
      </c>
      <c r="B194" s="42" t="s">
        <v>309</v>
      </c>
      <c r="C194" s="37"/>
    </row>
    <row r="195" spans="1:3">
      <c r="A195" s="28">
        <v>22</v>
      </c>
      <c r="B195" s="42" t="s">
        <v>79</v>
      </c>
      <c r="C195" s="37"/>
    </row>
    <row r="196" spans="1:3">
      <c r="A196" s="28">
        <v>23</v>
      </c>
      <c r="B196" s="42" t="s">
        <v>310</v>
      </c>
      <c r="C196" s="37"/>
    </row>
    <row r="197" spans="1:3">
      <c r="A197" s="28">
        <v>24</v>
      </c>
      <c r="B197" s="42" t="s">
        <v>311</v>
      </c>
      <c r="C197" s="37"/>
    </row>
    <row r="198" spans="1:3">
      <c r="A198" s="28">
        <v>25</v>
      </c>
      <c r="B198" s="42" t="s">
        <v>312</v>
      </c>
      <c r="C198" s="37"/>
    </row>
    <row r="199" spans="1:3">
      <c r="A199" s="28">
        <v>26</v>
      </c>
      <c r="B199" s="42" t="s">
        <v>313</v>
      </c>
      <c r="C199" s="37"/>
    </row>
    <row r="200" spans="1:3">
      <c r="A200" s="28">
        <v>27</v>
      </c>
      <c r="B200" s="42" t="s">
        <v>136</v>
      </c>
      <c r="C200" s="37"/>
    </row>
    <row r="201" spans="1:3">
      <c r="A201" s="28">
        <v>28</v>
      </c>
      <c r="B201" s="42" t="s">
        <v>314</v>
      </c>
      <c r="C201" s="37"/>
    </row>
    <row r="202" spans="1:3">
      <c r="A202" s="28">
        <v>29</v>
      </c>
      <c r="B202" s="42" t="s">
        <v>315</v>
      </c>
      <c r="C202" s="37"/>
    </row>
    <row r="203" spans="1:3">
      <c r="A203" s="28">
        <v>30</v>
      </c>
      <c r="B203" s="42" t="s">
        <v>316</v>
      </c>
      <c r="C203" s="37"/>
    </row>
    <row r="204" spans="1:3">
      <c r="A204" s="28">
        <v>31</v>
      </c>
      <c r="B204" s="42" t="s">
        <v>317</v>
      </c>
      <c r="C204" s="37"/>
    </row>
    <row r="205" spans="1:3">
      <c r="A205" s="28">
        <v>32</v>
      </c>
      <c r="B205" s="42" t="s">
        <v>318</v>
      </c>
      <c r="C205" s="37"/>
    </row>
    <row r="206" spans="1:3">
      <c r="A206" s="28">
        <v>33</v>
      </c>
      <c r="B206" s="42" t="s">
        <v>319</v>
      </c>
      <c r="C206" s="37"/>
    </row>
    <row r="207" spans="1:3">
      <c r="A207" s="28">
        <v>34</v>
      </c>
      <c r="B207" s="42" t="s">
        <v>320</v>
      </c>
      <c r="C207" s="37"/>
    </row>
    <row r="208" spans="1:3">
      <c r="A208" s="28">
        <v>35</v>
      </c>
      <c r="B208" s="42" t="s">
        <v>321</v>
      </c>
      <c r="C208" s="37"/>
    </row>
    <row r="209" spans="1:3">
      <c r="A209" s="28">
        <v>36</v>
      </c>
      <c r="B209" s="42" t="s">
        <v>322</v>
      </c>
      <c r="C209" s="37"/>
    </row>
    <row r="210" spans="1:3">
      <c r="A210" s="28">
        <v>37</v>
      </c>
      <c r="B210" s="42" t="s">
        <v>323</v>
      </c>
      <c r="C210" s="37"/>
    </row>
    <row r="211" spans="1:3">
      <c r="A211" s="28">
        <v>38</v>
      </c>
      <c r="B211" s="42" t="s">
        <v>324</v>
      </c>
      <c r="C211" s="37"/>
    </row>
    <row r="212" spans="1:3">
      <c r="A212" s="28">
        <v>39</v>
      </c>
      <c r="B212" s="42" t="s">
        <v>325</v>
      </c>
      <c r="C212" s="37"/>
    </row>
    <row r="213" spans="1:3">
      <c r="A213" s="28">
        <v>40</v>
      </c>
      <c r="B213" s="42" t="s">
        <v>326</v>
      </c>
      <c r="C213" s="37"/>
    </row>
    <row r="214" spans="1:3">
      <c r="A214" s="28">
        <v>41</v>
      </c>
      <c r="B214" s="42" t="s">
        <v>327</v>
      </c>
      <c r="C214" s="37"/>
    </row>
    <row r="215" spans="1:3">
      <c r="A215" s="28">
        <v>42</v>
      </c>
      <c r="B215" s="42" t="s">
        <v>328</v>
      </c>
      <c r="C215" s="37"/>
    </row>
    <row r="216" spans="1:3">
      <c r="A216" s="28">
        <v>43</v>
      </c>
      <c r="B216" s="42" t="s">
        <v>329</v>
      </c>
      <c r="C216" s="37"/>
    </row>
    <row r="217" spans="1:3">
      <c r="A217" s="28">
        <v>44</v>
      </c>
      <c r="B217" s="42" t="s">
        <v>128</v>
      </c>
      <c r="C217" s="37"/>
    </row>
    <row r="218" spans="1:3">
      <c r="A218" s="28">
        <v>45</v>
      </c>
      <c r="B218" s="42" t="s">
        <v>330</v>
      </c>
      <c r="C218" s="37"/>
    </row>
    <row r="219" spans="1:3">
      <c r="A219" s="28">
        <v>46</v>
      </c>
      <c r="B219" s="42" t="s">
        <v>331</v>
      </c>
      <c r="C219" s="37"/>
    </row>
    <row r="220" spans="1:3">
      <c r="A220" s="28">
        <v>47</v>
      </c>
      <c r="B220" s="42" t="s">
        <v>332</v>
      </c>
      <c r="C220" s="37"/>
    </row>
    <row r="221" spans="1:3">
      <c r="A221" s="28">
        <v>48</v>
      </c>
      <c r="B221" s="42" t="s">
        <v>87</v>
      </c>
      <c r="C221" s="37"/>
    </row>
    <row r="222" spans="1:3">
      <c r="A222" s="28">
        <v>49</v>
      </c>
      <c r="B222" s="42" t="s">
        <v>129</v>
      </c>
      <c r="C222" s="37"/>
    </row>
    <row r="223" spans="1:3">
      <c r="A223" s="28">
        <v>50</v>
      </c>
      <c r="B223" s="42" t="s">
        <v>144</v>
      </c>
      <c r="C223" s="37"/>
    </row>
    <row r="224" spans="1:3">
      <c r="A224" s="28">
        <v>51</v>
      </c>
      <c r="B224" s="42" t="s">
        <v>80</v>
      </c>
      <c r="C224" s="37"/>
    </row>
    <row r="225" spans="1:3">
      <c r="A225" s="28">
        <v>52</v>
      </c>
      <c r="B225" s="42" t="s">
        <v>81</v>
      </c>
      <c r="C225" s="37"/>
    </row>
    <row r="226" spans="1:3">
      <c r="A226" s="28">
        <v>53</v>
      </c>
      <c r="B226" s="42" t="s">
        <v>333</v>
      </c>
      <c r="C226" s="37"/>
    </row>
    <row r="227" spans="1:3">
      <c r="A227" s="28">
        <v>54</v>
      </c>
      <c r="B227" s="42" t="s">
        <v>334</v>
      </c>
      <c r="C227" s="37"/>
    </row>
    <row r="228" spans="1:3">
      <c r="A228" s="28">
        <v>55</v>
      </c>
      <c r="B228" s="42" t="s">
        <v>209</v>
      </c>
      <c r="C228" s="37"/>
    </row>
    <row r="229" spans="1:3">
      <c r="A229" s="28">
        <v>56</v>
      </c>
      <c r="B229" s="42" t="s">
        <v>335</v>
      </c>
      <c r="C229" s="37"/>
    </row>
    <row r="230" spans="1:3">
      <c r="A230" s="28">
        <v>57</v>
      </c>
      <c r="B230" s="42" t="s">
        <v>336</v>
      </c>
      <c r="C230" s="37"/>
    </row>
    <row r="231" spans="1:3">
      <c r="A231" s="28">
        <v>58</v>
      </c>
      <c r="B231" s="42" t="s">
        <v>337</v>
      </c>
      <c r="C231" s="37"/>
    </row>
    <row r="232" spans="1:3">
      <c r="A232" s="28">
        <v>59</v>
      </c>
      <c r="B232" s="42" t="s">
        <v>88</v>
      </c>
      <c r="C232" s="37"/>
    </row>
    <row r="233" spans="1:3">
      <c r="A233" s="28">
        <v>60</v>
      </c>
      <c r="B233" s="42" t="s">
        <v>137</v>
      </c>
      <c r="C233" s="37"/>
    </row>
    <row r="234" spans="1:3">
      <c r="A234" s="28">
        <v>61</v>
      </c>
      <c r="B234" s="42" t="s">
        <v>138</v>
      </c>
      <c r="C234" s="37"/>
    </row>
    <row r="235" spans="1:3">
      <c r="A235" s="28">
        <v>62</v>
      </c>
      <c r="B235" s="42" t="s">
        <v>212</v>
      </c>
      <c r="C235" s="37"/>
    </row>
    <row r="236" spans="1:3">
      <c r="A236" s="28">
        <v>63</v>
      </c>
      <c r="B236" s="42" t="s">
        <v>338</v>
      </c>
      <c r="C236" s="37"/>
    </row>
    <row r="237" spans="1:3">
      <c r="A237" s="28">
        <v>64</v>
      </c>
      <c r="B237" s="42" t="s">
        <v>161</v>
      </c>
      <c r="C237" s="37"/>
    </row>
    <row r="238" spans="1:3">
      <c r="A238" s="28">
        <v>65</v>
      </c>
      <c r="B238" s="42" t="s">
        <v>339</v>
      </c>
      <c r="C238" s="37"/>
    </row>
    <row r="239" spans="1:3">
      <c r="A239" s="28">
        <v>66</v>
      </c>
      <c r="B239" s="42" t="s">
        <v>340</v>
      </c>
      <c r="C239" s="37"/>
    </row>
    <row r="240" spans="1:3">
      <c r="A240" s="28">
        <v>67</v>
      </c>
      <c r="B240" s="42" t="s">
        <v>341</v>
      </c>
      <c r="C240" s="37"/>
    </row>
    <row r="241" spans="1:3">
      <c r="A241" s="28">
        <v>68</v>
      </c>
      <c r="B241" s="42" t="s">
        <v>162</v>
      </c>
      <c r="C241" s="37"/>
    </row>
    <row r="242" spans="1:3">
      <c r="A242" s="28">
        <v>69</v>
      </c>
      <c r="B242" s="42" t="s">
        <v>342</v>
      </c>
      <c r="C242" s="37"/>
    </row>
    <row r="243" spans="1:3">
      <c r="A243" s="28">
        <v>70</v>
      </c>
      <c r="B243" s="42" t="s">
        <v>218</v>
      </c>
      <c r="C243" s="37"/>
    </row>
    <row r="244" spans="1:3">
      <c r="A244" s="28">
        <v>71</v>
      </c>
      <c r="B244" s="42" t="s">
        <v>343</v>
      </c>
      <c r="C244" s="37"/>
    </row>
    <row r="245" spans="1:3">
      <c r="A245" s="28">
        <v>72</v>
      </c>
      <c r="B245" s="42" t="s">
        <v>344</v>
      </c>
      <c r="C245" s="37"/>
    </row>
    <row r="246" spans="1:3">
      <c r="A246" s="28">
        <v>73</v>
      </c>
      <c r="B246" s="42" t="s">
        <v>345</v>
      </c>
      <c r="C246" s="37"/>
    </row>
    <row r="247" spans="1:3">
      <c r="A247" s="28">
        <v>74</v>
      </c>
      <c r="B247" s="42" t="s">
        <v>346</v>
      </c>
      <c r="C247" s="37"/>
    </row>
    <row r="248" spans="1:3">
      <c r="A248" s="28">
        <v>75</v>
      </c>
      <c r="B248" s="42" t="s">
        <v>347</v>
      </c>
      <c r="C248" s="37"/>
    </row>
    <row r="249" spans="1:3">
      <c r="A249" s="28">
        <v>76</v>
      </c>
      <c r="B249" s="42" t="s">
        <v>348</v>
      </c>
      <c r="C249" s="37"/>
    </row>
    <row r="250" spans="1:3">
      <c r="A250" s="28">
        <v>77</v>
      </c>
      <c r="B250" s="42" t="s">
        <v>349</v>
      </c>
      <c r="C250" s="37"/>
    </row>
    <row r="251" spans="1:3">
      <c r="A251" s="28">
        <v>78</v>
      </c>
      <c r="B251" s="42" t="s">
        <v>350</v>
      </c>
      <c r="C251" s="37"/>
    </row>
    <row r="252" spans="1:3">
      <c r="A252" s="28">
        <v>79</v>
      </c>
      <c r="B252" s="42" t="s">
        <v>351</v>
      </c>
      <c r="C252" s="37"/>
    </row>
    <row r="253" spans="1:3">
      <c r="A253" s="28">
        <v>80</v>
      </c>
      <c r="B253" s="42" t="s">
        <v>352</v>
      </c>
      <c r="C253" s="37"/>
    </row>
    <row r="254" spans="1:3">
      <c r="A254" s="28">
        <v>81</v>
      </c>
      <c r="B254" s="42" t="s">
        <v>353</v>
      </c>
      <c r="C254" s="37"/>
    </row>
    <row r="255" spans="1:3">
      <c r="A255" s="28">
        <v>82</v>
      </c>
      <c r="B255" s="42" t="s">
        <v>354</v>
      </c>
      <c r="C255" s="37"/>
    </row>
    <row r="256" spans="1:3">
      <c r="A256" s="28">
        <v>83</v>
      </c>
      <c r="B256" s="42" t="s">
        <v>355</v>
      </c>
      <c r="C256" s="37"/>
    </row>
    <row r="257" spans="1:3">
      <c r="A257" s="28">
        <v>84</v>
      </c>
      <c r="B257" s="42" t="s">
        <v>356</v>
      </c>
      <c r="C257" s="37"/>
    </row>
    <row r="258" spans="1:3">
      <c r="A258" s="28">
        <v>85</v>
      </c>
      <c r="B258" s="42" t="s">
        <v>357</v>
      </c>
      <c r="C258" s="37"/>
    </row>
    <row r="259" spans="1:3">
      <c r="A259" s="28">
        <v>86</v>
      </c>
      <c r="B259" s="42" t="s">
        <v>358</v>
      </c>
      <c r="C259" s="37"/>
    </row>
    <row r="260" spans="1:3">
      <c r="A260" s="28">
        <v>87</v>
      </c>
      <c r="B260" s="42" t="s">
        <v>359</v>
      </c>
      <c r="C260" s="37"/>
    </row>
    <row r="261" spans="1:3">
      <c r="A261" s="28">
        <v>88</v>
      </c>
      <c r="B261" s="42" t="s">
        <v>82</v>
      </c>
      <c r="C261" s="37"/>
    </row>
    <row r="262" spans="1:3">
      <c r="A262" s="28">
        <v>89</v>
      </c>
      <c r="B262" s="42" t="s">
        <v>360</v>
      </c>
      <c r="C262" s="37"/>
    </row>
    <row r="263" spans="1:3">
      <c r="A263" s="28">
        <v>90</v>
      </c>
      <c r="B263" s="42" t="s">
        <v>361</v>
      </c>
      <c r="C263" s="37"/>
    </row>
    <row r="264" spans="1:3">
      <c r="A264" s="28">
        <v>91</v>
      </c>
      <c r="B264" s="42" t="s">
        <v>146</v>
      </c>
      <c r="C264" s="37"/>
    </row>
    <row r="265" spans="1:3">
      <c r="A265" s="28">
        <v>92</v>
      </c>
      <c r="B265" s="42" t="s">
        <v>91</v>
      </c>
      <c r="C265" s="37"/>
    </row>
    <row r="266" spans="1:3">
      <c r="A266" s="28">
        <v>93</v>
      </c>
      <c r="B266" s="42" t="s">
        <v>362</v>
      </c>
      <c r="C266" s="37"/>
    </row>
    <row r="267" spans="1:3">
      <c r="A267" s="28">
        <v>94</v>
      </c>
      <c r="B267" s="42" t="s">
        <v>363</v>
      </c>
      <c r="C267" s="37"/>
    </row>
    <row r="268" spans="1:3">
      <c r="A268" s="28">
        <v>95</v>
      </c>
      <c r="B268" s="42" t="s">
        <v>364</v>
      </c>
      <c r="C268" s="37"/>
    </row>
    <row r="269" spans="1:3">
      <c r="A269" s="28">
        <v>96</v>
      </c>
      <c r="B269" s="42" t="s">
        <v>365</v>
      </c>
      <c r="C269" s="37"/>
    </row>
    <row r="270" spans="1:3">
      <c r="A270" s="28">
        <v>97</v>
      </c>
      <c r="B270" s="42" t="s">
        <v>241</v>
      </c>
      <c r="C270" s="37"/>
    </row>
    <row r="271" spans="1:3">
      <c r="A271" s="28">
        <v>98</v>
      </c>
      <c r="B271" s="42" t="s">
        <v>366</v>
      </c>
      <c r="C271" s="37"/>
    </row>
    <row r="272" spans="1:3">
      <c r="A272" s="28">
        <v>99</v>
      </c>
      <c r="B272" s="42" t="s">
        <v>367</v>
      </c>
      <c r="C272" s="37"/>
    </row>
    <row r="273" spans="1:3">
      <c r="A273" s="28">
        <v>100</v>
      </c>
      <c r="B273" s="42" t="s">
        <v>368</v>
      </c>
      <c r="C273" s="37"/>
    </row>
    <row r="274" spans="1:3">
      <c r="A274" s="28">
        <v>101</v>
      </c>
      <c r="B274" s="42" t="s">
        <v>369</v>
      </c>
      <c r="C274" s="37"/>
    </row>
    <row r="275" spans="1:3">
      <c r="A275" s="28">
        <v>102</v>
      </c>
      <c r="B275" s="42" t="s">
        <v>370</v>
      </c>
      <c r="C275" s="37"/>
    </row>
    <row r="276" spans="1:3">
      <c r="A276" s="28">
        <v>103</v>
      </c>
      <c r="B276" s="42" t="s">
        <v>371</v>
      </c>
      <c r="C276" s="37"/>
    </row>
    <row r="277" spans="1:3">
      <c r="A277" s="28">
        <v>104</v>
      </c>
      <c r="B277" s="42" t="s">
        <v>372</v>
      </c>
      <c r="C277" s="37"/>
    </row>
    <row r="278" spans="1:3">
      <c r="A278" s="28">
        <v>105</v>
      </c>
      <c r="B278" s="42" t="s">
        <v>373</v>
      </c>
      <c r="C278" s="37"/>
    </row>
    <row r="279" spans="1:3">
      <c r="A279" s="28">
        <v>106</v>
      </c>
      <c r="B279" s="42" t="s">
        <v>374</v>
      </c>
      <c r="C279" s="37"/>
    </row>
    <row r="280" spans="1:3">
      <c r="A280" s="28">
        <v>107</v>
      </c>
      <c r="B280" s="42" t="s">
        <v>121</v>
      </c>
      <c r="C280" s="37"/>
    </row>
    <row r="281" spans="1:3">
      <c r="A281" s="28">
        <v>108</v>
      </c>
      <c r="B281" s="42" t="s">
        <v>375</v>
      </c>
      <c r="C281" s="37"/>
    </row>
    <row r="282" spans="1:3">
      <c r="A282" s="28">
        <v>109</v>
      </c>
      <c r="B282" s="42" t="s">
        <v>376</v>
      </c>
      <c r="C282" s="37"/>
    </row>
    <row r="283" spans="1:3">
      <c r="A283" s="28">
        <v>110</v>
      </c>
      <c r="B283" s="42" t="s">
        <v>377</v>
      </c>
      <c r="C283" s="37"/>
    </row>
    <row r="284" spans="1:3">
      <c r="A284" s="28">
        <v>111</v>
      </c>
      <c r="B284" s="42" t="s">
        <v>122</v>
      </c>
      <c r="C284" s="37"/>
    </row>
    <row r="285" spans="1:3">
      <c r="A285" s="28">
        <v>112</v>
      </c>
      <c r="B285" s="42" t="s">
        <v>378</v>
      </c>
      <c r="C285" s="37"/>
    </row>
    <row r="286" spans="1:3">
      <c r="A286" s="28">
        <v>113</v>
      </c>
      <c r="B286" s="42" t="s">
        <v>379</v>
      </c>
      <c r="C286" s="37"/>
    </row>
    <row r="287" spans="1:3">
      <c r="A287" s="28">
        <v>114</v>
      </c>
      <c r="B287" s="42" t="s">
        <v>380</v>
      </c>
      <c r="C287" s="37"/>
    </row>
    <row r="288" spans="1:3">
      <c r="A288" s="28">
        <v>115</v>
      </c>
      <c r="B288" s="42" t="s">
        <v>252</v>
      </c>
      <c r="C288" s="37"/>
    </row>
    <row r="289" spans="1:3">
      <c r="A289" s="28">
        <v>116</v>
      </c>
      <c r="B289" s="42" t="s">
        <v>381</v>
      </c>
      <c r="C289" s="37"/>
    </row>
    <row r="290" spans="1:3">
      <c r="A290" s="28">
        <v>117</v>
      </c>
      <c r="B290" s="42" t="s">
        <v>382</v>
      </c>
      <c r="C290" s="37"/>
    </row>
    <row r="291" spans="1:3">
      <c r="A291" s="28">
        <v>118</v>
      </c>
      <c r="B291" s="42" t="s">
        <v>383</v>
      </c>
      <c r="C291" s="37"/>
    </row>
    <row r="292" spans="1:3">
      <c r="A292" s="28">
        <v>119</v>
      </c>
      <c r="B292" s="42" t="s">
        <v>384</v>
      </c>
      <c r="C292" s="37"/>
    </row>
    <row r="293" spans="1:3">
      <c r="A293" s="28">
        <v>120</v>
      </c>
      <c r="B293" s="42" t="s">
        <v>385</v>
      </c>
      <c r="C293" s="37"/>
    </row>
    <row r="294" spans="1:3">
      <c r="A294" s="28">
        <v>121</v>
      </c>
      <c r="B294" s="42" t="s">
        <v>386</v>
      </c>
      <c r="C294" s="37"/>
    </row>
    <row r="295" spans="1:3">
      <c r="A295" s="28">
        <v>122</v>
      </c>
      <c r="B295" s="42" t="s">
        <v>387</v>
      </c>
      <c r="C295" s="37"/>
    </row>
    <row r="296" spans="1:3">
      <c r="A296" s="28">
        <v>123</v>
      </c>
      <c r="B296" s="42" t="s">
        <v>388</v>
      </c>
      <c r="C296" s="37"/>
    </row>
    <row r="297" spans="1:3">
      <c r="A297" s="28">
        <v>124</v>
      </c>
      <c r="B297" s="42" t="s">
        <v>389</v>
      </c>
      <c r="C297" s="37"/>
    </row>
    <row r="298" spans="1:3">
      <c r="A298" s="28">
        <v>125</v>
      </c>
      <c r="B298" s="42" t="s">
        <v>390</v>
      </c>
      <c r="C298" s="37"/>
    </row>
    <row r="299" spans="1:3">
      <c r="A299" s="28">
        <v>126</v>
      </c>
      <c r="B299" s="42" t="s">
        <v>131</v>
      </c>
      <c r="C299" s="37"/>
    </row>
    <row r="300" spans="1:3">
      <c r="A300" s="28">
        <v>127</v>
      </c>
      <c r="B300" s="42" t="s">
        <v>123</v>
      </c>
      <c r="C300" s="37"/>
    </row>
    <row r="301" spans="1:3">
      <c r="A301" s="28">
        <v>128</v>
      </c>
      <c r="B301" s="42" t="s">
        <v>391</v>
      </c>
      <c r="C301" s="37"/>
    </row>
    <row r="302" spans="1:3">
      <c r="A302" s="28">
        <v>129</v>
      </c>
      <c r="B302" s="42" t="s">
        <v>392</v>
      </c>
      <c r="C302" s="37"/>
    </row>
    <row r="303" spans="1:3">
      <c r="A303" s="28">
        <v>130</v>
      </c>
      <c r="B303" s="42" t="s">
        <v>393</v>
      </c>
      <c r="C303" s="37"/>
    </row>
    <row r="304" spans="1:3">
      <c r="A304" s="28">
        <v>131</v>
      </c>
      <c r="B304" s="42" t="s">
        <v>394</v>
      </c>
      <c r="C304" s="37"/>
    </row>
    <row r="305" spans="1:3">
      <c r="A305" s="28">
        <v>132</v>
      </c>
      <c r="B305" s="42" t="s">
        <v>395</v>
      </c>
      <c r="C305" s="37"/>
    </row>
    <row r="306" spans="1:3">
      <c r="A306" s="28">
        <v>133</v>
      </c>
      <c r="B306" s="42" t="s">
        <v>396</v>
      </c>
      <c r="C306" s="37"/>
    </row>
    <row r="307" spans="1:3">
      <c r="A307" s="28">
        <v>134</v>
      </c>
      <c r="B307" s="42" t="s">
        <v>397</v>
      </c>
      <c r="C307" s="37"/>
    </row>
    <row r="308" spans="1:3">
      <c r="A308" s="28">
        <v>135</v>
      </c>
      <c r="B308" s="42" t="s">
        <v>398</v>
      </c>
      <c r="C308" s="37"/>
    </row>
    <row r="309" spans="1:3">
      <c r="A309" s="28">
        <v>136</v>
      </c>
      <c r="B309" s="42" t="s">
        <v>93</v>
      </c>
      <c r="C309" s="37"/>
    </row>
    <row r="310" spans="1:3">
      <c r="A310" s="28">
        <v>137</v>
      </c>
      <c r="B310" s="42" t="s">
        <v>399</v>
      </c>
      <c r="C310" s="37"/>
    </row>
    <row r="311" spans="1:3">
      <c r="A311" s="28">
        <v>138</v>
      </c>
      <c r="B311" s="42" t="s">
        <v>400</v>
      </c>
      <c r="C311" s="37"/>
    </row>
    <row r="312" spans="1:3">
      <c r="A312" s="28">
        <v>139</v>
      </c>
      <c r="B312" s="42" t="s">
        <v>401</v>
      </c>
      <c r="C312" s="37"/>
    </row>
    <row r="313" spans="1:3">
      <c r="A313" s="28">
        <v>140</v>
      </c>
      <c r="B313" s="42" t="s">
        <v>402</v>
      </c>
      <c r="C313" s="37"/>
    </row>
    <row r="314" spans="1:3">
      <c r="A314" s="28">
        <v>141</v>
      </c>
      <c r="B314" s="42" t="s">
        <v>403</v>
      </c>
      <c r="C314" s="37"/>
    </row>
    <row r="315" spans="1:3">
      <c r="A315" s="28">
        <v>142</v>
      </c>
      <c r="B315" s="42" t="s">
        <v>124</v>
      </c>
      <c r="C315" s="37"/>
    </row>
    <row r="316" spans="1:3">
      <c r="A316" s="28">
        <v>143</v>
      </c>
      <c r="B316" s="42" t="s">
        <v>404</v>
      </c>
      <c r="C316" s="37"/>
    </row>
    <row r="317" spans="1:3">
      <c r="A317" s="28">
        <v>144</v>
      </c>
      <c r="B317" s="42" t="s">
        <v>405</v>
      </c>
      <c r="C317" s="37"/>
    </row>
    <row r="318" spans="1:3">
      <c r="A318" s="28">
        <v>145</v>
      </c>
      <c r="B318" s="42" t="s">
        <v>406</v>
      </c>
      <c r="C318" s="37"/>
    </row>
    <row r="319" spans="1:3">
      <c r="A319" s="28">
        <v>146</v>
      </c>
      <c r="B319" s="42" t="s">
        <v>407</v>
      </c>
      <c r="C319" s="37"/>
    </row>
    <row r="320" spans="1:3">
      <c r="A320" s="28">
        <v>147</v>
      </c>
      <c r="B320" s="42" t="s">
        <v>408</v>
      </c>
      <c r="C320" s="37"/>
    </row>
    <row r="321" spans="1:3">
      <c r="A321" s="28">
        <v>148</v>
      </c>
      <c r="B321" s="42" t="s">
        <v>409</v>
      </c>
      <c r="C321" s="37"/>
    </row>
    <row r="322" spans="1:3">
      <c r="A322" s="28">
        <v>149</v>
      </c>
      <c r="B322" s="42" t="s">
        <v>410</v>
      </c>
      <c r="C322" s="37"/>
    </row>
    <row r="323" spans="1:3">
      <c r="A323" s="28">
        <v>150</v>
      </c>
      <c r="B323" s="42" t="s">
        <v>411</v>
      </c>
      <c r="C323" s="37"/>
    </row>
    <row r="324" spans="1:3">
      <c r="A324" s="28">
        <v>151</v>
      </c>
      <c r="B324" s="42" t="s">
        <v>412</v>
      </c>
      <c r="C324" s="37"/>
    </row>
    <row r="325" spans="1:3">
      <c r="A325" s="28">
        <v>152</v>
      </c>
      <c r="B325" s="42" t="s">
        <v>413</v>
      </c>
      <c r="C325" s="37"/>
    </row>
    <row r="326" spans="1:3">
      <c r="A326" s="28">
        <v>153</v>
      </c>
      <c r="B326" s="42" t="s">
        <v>414</v>
      </c>
      <c r="C326" s="37"/>
    </row>
    <row r="327" spans="1:3">
      <c r="A327" s="28">
        <v>154</v>
      </c>
      <c r="B327" s="42" t="s">
        <v>415</v>
      </c>
      <c r="C327" s="37"/>
    </row>
    <row r="328" spans="1:3">
      <c r="A328" s="28">
        <v>155</v>
      </c>
      <c r="B328" s="42" t="s">
        <v>416</v>
      </c>
      <c r="C328" s="37"/>
    </row>
    <row r="329" spans="1:3">
      <c r="A329" s="28">
        <v>156</v>
      </c>
      <c r="B329" s="42" t="s">
        <v>417</v>
      </c>
      <c r="C329" s="37"/>
    </row>
    <row r="330" spans="1:3">
      <c r="A330" s="28">
        <v>157</v>
      </c>
      <c r="B330" s="42" t="s">
        <v>125</v>
      </c>
      <c r="C330" s="37"/>
    </row>
    <row r="331" spans="1:3">
      <c r="A331" s="28">
        <v>158</v>
      </c>
      <c r="B331" s="42" t="s">
        <v>418</v>
      </c>
      <c r="C331" s="37"/>
    </row>
    <row r="332" spans="1:3">
      <c r="A332" s="28">
        <v>159</v>
      </c>
      <c r="B332" s="42" t="s">
        <v>419</v>
      </c>
      <c r="C332" s="37"/>
    </row>
    <row r="333" spans="1:3">
      <c r="A333" s="28">
        <v>160</v>
      </c>
      <c r="B333" s="42" t="s">
        <v>420</v>
      </c>
      <c r="C333" s="37"/>
    </row>
    <row r="334" spans="1:3">
      <c r="A334" s="28">
        <v>161</v>
      </c>
      <c r="B334" s="42" t="s">
        <v>421</v>
      </c>
      <c r="C334" s="37"/>
    </row>
    <row r="335" spans="1:3">
      <c r="A335" s="28">
        <v>162</v>
      </c>
      <c r="B335" s="42" t="s">
        <v>422</v>
      </c>
      <c r="C335" s="37"/>
    </row>
    <row r="336" spans="1:3">
      <c r="A336" s="28">
        <v>163</v>
      </c>
      <c r="B336" s="42" t="s">
        <v>423</v>
      </c>
      <c r="C336" s="37"/>
    </row>
    <row r="337" spans="1:3">
      <c r="A337" s="28">
        <v>164</v>
      </c>
      <c r="B337" s="42" t="s">
        <v>134</v>
      </c>
      <c r="C337" s="37"/>
    </row>
    <row r="338" spans="1:3">
      <c r="A338" s="28">
        <v>165</v>
      </c>
      <c r="B338" s="42" t="s">
        <v>424</v>
      </c>
      <c r="C338" s="37"/>
    </row>
    <row r="339" spans="1:3">
      <c r="A339" s="28">
        <v>166</v>
      </c>
      <c r="B339" s="42" t="s">
        <v>425</v>
      </c>
      <c r="C339" s="37"/>
    </row>
    <row r="340" spans="1:3">
      <c r="A340" s="28">
        <v>167</v>
      </c>
      <c r="B340" s="42" t="s">
        <v>426</v>
      </c>
      <c r="C340" s="37"/>
    </row>
    <row r="341" spans="1:3">
      <c r="A341" s="28">
        <v>168</v>
      </c>
      <c r="B341" s="42" t="s">
        <v>427</v>
      </c>
      <c r="C341" s="37"/>
    </row>
    <row r="342" spans="1:3">
      <c r="A342" s="28">
        <v>169</v>
      </c>
      <c r="B342" s="42" t="s">
        <v>428</v>
      </c>
      <c r="C342" s="37"/>
    </row>
    <row r="343" spans="1:3">
      <c r="A343" s="28">
        <v>170</v>
      </c>
      <c r="B343" s="42" t="s">
        <v>429</v>
      </c>
      <c r="C343" s="37"/>
    </row>
    <row r="344" spans="1:3">
      <c r="A344" s="28">
        <v>171</v>
      </c>
      <c r="B344" s="42" t="s">
        <v>430</v>
      </c>
      <c r="C344" s="37"/>
    </row>
    <row r="345" spans="1:3">
      <c r="A345" s="28">
        <v>172</v>
      </c>
      <c r="B345" s="42" t="s">
        <v>431</v>
      </c>
      <c r="C345" s="37"/>
    </row>
    <row r="346" spans="1:3">
      <c r="A346" s="28">
        <v>173</v>
      </c>
      <c r="B346" s="42" t="s">
        <v>432</v>
      </c>
      <c r="C346" s="37"/>
    </row>
    <row r="347" spans="1:3">
      <c r="A347" s="28">
        <v>174</v>
      </c>
      <c r="B347" s="42" t="s">
        <v>151</v>
      </c>
      <c r="C347" s="37"/>
    </row>
    <row r="348" spans="1:3">
      <c r="A348" s="28">
        <v>175</v>
      </c>
      <c r="B348" s="42" t="s">
        <v>292</v>
      </c>
      <c r="C348" s="37"/>
    </row>
    <row r="349" spans="1:3">
      <c r="A349" s="28">
        <v>176</v>
      </c>
      <c r="B349" s="42" t="s">
        <v>433</v>
      </c>
      <c r="C349" s="37"/>
    </row>
    <row r="350" spans="1:3">
      <c r="A350" s="28">
        <v>177</v>
      </c>
      <c r="B350" s="42" t="s">
        <v>434</v>
      </c>
      <c r="C350" s="37"/>
    </row>
    <row r="351" spans="1:3">
      <c r="A351" s="28">
        <v>178</v>
      </c>
      <c r="B351" s="42" t="s">
        <v>435</v>
      </c>
      <c r="C351" s="37"/>
    </row>
    <row r="352" spans="1:3">
      <c r="A352" s="28">
        <v>179</v>
      </c>
      <c r="B352" s="42" t="s">
        <v>167</v>
      </c>
      <c r="C352" s="37"/>
    </row>
    <row r="353" spans="1:3" ht="15" thickBot="1">
      <c r="A353" s="28">
        <v>180</v>
      </c>
      <c r="B353" s="42" t="s">
        <v>436</v>
      </c>
      <c r="C353" s="41"/>
    </row>
  </sheetData>
  <conditionalFormatting sqref="A1:XFD2">
    <cfRule type="cellIs" dxfId="77" priority="160" operator="equal">
      <formula>"Valid"</formula>
    </cfRule>
    <cfRule type="cellIs" dxfId="76" priority="162" operator="equal">
      <formula>"Invalid"</formula>
    </cfRule>
  </conditionalFormatting>
  <conditionalFormatting sqref="B5:B7">
    <cfRule type="expression" dxfId="75" priority="151" stopIfTrue="1">
      <formula>IF(VALUE($B5)&lt;&gt;$C5,TRUE, FALSE)</formula>
    </cfRule>
    <cfRule type="expression" dxfId="74" priority="153">
      <formula>IF(VALUE($B5)=$C5,TRUE,FALSE)</formula>
    </cfRule>
  </conditionalFormatting>
  <conditionalFormatting sqref="B173">
    <cfRule type="expression" dxfId="73" priority="152" stopIfTrue="1">
      <formula>IF($B173&lt;&gt;$C173,TRUE, FALSE)</formula>
    </cfRule>
    <cfRule type="cellIs" dxfId="72" priority="156" stopIfTrue="1" operator="equal">
      <formula>$C173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73"/>
  <sheetViews>
    <sheetView workbookViewId="0">
      <pane ySplit="5" topLeftCell="A146" activePane="bottomLeft" state="frozen"/>
      <selection activeCell="C6" sqref="C6"/>
      <selection pane="bottomLeft" activeCell="G1" sqref="G1:I1048576"/>
    </sheetView>
  </sheetViews>
  <sheetFormatPr baseColWidth="10" defaultColWidth="9.19921875" defaultRowHeight="13"/>
  <cols>
    <col min="1" max="1" width="4.59765625" style="4" bestFit="1" customWidth="1"/>
    <col min="2" max="2" width="7.796875" style="2" bestFit="1" customWidth="1"/>
    <col min="3" max="4" width="7.19921875" style="1" bestFit="1" customWidth="1"/>
    <col min="5" max="5" width="16.796875" style="6" customWidth="1"/>
    <col min="6" max="6" width="5.19921875" style="1" customWidth="1"/>
    <col min="7" max="16384" width="9.19921875" style="1"/>
  </cols>
  <sheetData>
    <row r="1" spans="1:5">
      <c r="D1" s="19">
        <v>11</v>
      </c>
      <c r="E1" s="5" t="s">
        <v>0</v>
      </c>
    </row>
    <row r="2" spans="1:5">
      <c r="D2" s="5" cm="1">
        <f t="array" aca="1" ref="D2" ca="1">INDIRECT("Analysis"&amp;D1&amp;"!players")</f>
        <v>10</v>
      </c>
      <c r="E2" s="5" t="s">
        <v>1</v>
      </c>
    </row>
    <row r="3" spans="1:5">
      <c r="D3" s="5" cm="1">
        <f t="array" aca="1" ref="D3" ca="1">INDIRECT("Analysis"&amp;D1&amp;"!rounds")</f>
        <v>3</v>
      </c>
      <c r="E3" s="5" t="s">
        <v>3</v>
      </c>
    </row>
    <row r="4" spans="1:5">
      <c r="D4" s="5">
        <f ca="1">D1*D2/2</f>
        <v>55</v>
      </c>
      <c r="E4" s="5" t="s">
        <v>2</v>
      </c>
    </row>
    <row r="5" spans="1:5" s="9" customFormat="1" ht="25.5" customHeight="1">
      <c r="A5" s="7" t="s">
        <v>13</v>
      </c>
      <c r="B5" s="8" t="s">
        <v>12</v>
      </c>
      <c r="C5" s="9" t="s">
        <v>10</v>
      </c>
      <c r="D5" s="9" t="s">
        <v>11</v>
      </c>
      <c r="E5" s="10" t="s">
        <v>15</v>
      </c>
    </row>
    <row r="6" spans="1:5">
      <c r="A6" s="4">
        <v>0</v>
      </c>
      <c r="B6" s="1" t="str" cm="1">
        <f t="array" ref="B6:D6">_xlfn.TEXTSPLIT(Entries!$B8,",")</f>
        <v>1</v>
      </c>
      <c r="C6" s="1" t="str">
        <v>K.01</v>
      </c>
      <c r="D6" s="1" t="str">
        <v>A.01</v>
      </c>
      <c r="E6" s="6" t="str">
        <f t="shared" ref="E6:E69" si="0">C6</f>
        <v>K.01</v>
      </c>
    </row>
    <row r="7" spans="1:5">
      <c r="A7" s="4">
        <v>1</v>
      </c>
      <c r="B7" s="1" t="str" cm="1">
        <f t="array" ref="B7:D7">_xlfn.TEXTSPLIT(Entries!$B9,",")</f>
        <v>1</v>
      </c>
      <c r="C7" s="1" t="str">
        <v>H.01</v>
      </c>
      <c r="D7" s="1" t="str">
        <v>I.01</v>
      </c>
      <c r="E7" s="6" t="str">
        <f t="shared" si="0"/>
        <v>H.01</v>
      </c>
    </row>
    <row r="8" spans="1:5">
      <c r="A8" s="4">
        <v>2</v>
      </c>
      <c r="B8" s="1" t="str" cm="1">
        <f t="array" ref="B8:D8">_xlfn.TEXTSPLIT(Entries!$B10,",")</f>
        <v>1</v>
      </c>
      <c r="C8" s="1" t="str">
        <v>J.01</v>
      </c>
      <c r="D8" s="1" t="str">
        <v>F.01</v>
      </c>
      <c r="E8" s="6" t="str">
        <f t="shared" si="0"/>
        <v>J.01</v>
      </c>
    </row>
    <row r="9" spans="1:5">
      <c r="A9" s="4">
        <v>3</v>
      </c>
      <c r="B9" s="1" t="str" cm="1">
        <f t="array" ref="B9:D9">_xlfn.TEXTSPLIT(Entries!$B11,",")</f>
        <v>1</v>
      </c>
      <c r="C9" s="1" t="str">
        <v>E.01</v>
      </c>
      <c r="D9" s="1" t="str">
        <v>D.01</v>
      </c>
      <c r="E9" s="6" t="str">
        <f t="shared" si="0"/>
        <v>E.01</v>
      </c>
    </row>
    <row r="10" spans="1:5">
      <c r="A10" s="4">
        <v>4</v>
      </c>
      <c r="B10" s="1" t="str" cm="1">
        <f t="array" ref="B10:D10">_xlfn.TEXTSPLIT(Entries!$B12,",")</f>
        <v>1</v>
      </c>
      <c r="C10" s="1" t="str">
        <v>C.01</v>
      </c>
      <c r="D10" s="1" t="str">
        <v>G.01</v>
      </c>
      <c r="E10" s="6" t="str">
        <f t="shared" si="0"/>
        <v>C.01</v>
      </c>
    </row>
    <row r="11" spans="1:5">
      <c r="A11" s="4">
        <v>5</v>
      </c>
      <c r="B11" s="1" t="str" cm="1">
        <f t="array" ref="B11:D11">_xlfn.TEXTSPLIT(Entries!$B13,",")</f>
        <v>1</v>
      </c>
      <c r="C11" s="1" t="str">
        <v>A.02</v>
      </c>
      <c r="D11" s="1" t="str">
        <v>B.01</v>
      </c>
      <c r="E11" s="6" t="str">
        <f t="shared" si="0"/>
        <v>A.02</v>
      </c>
    </row>
    <row r="12" spans="1:5">
      <c r="A12" s="4">
        <v>6</v>
      </c>
      <c r="B12" s="1" t="str" cm="1">
        <f t="array" ref="B12:D12">_xlfn.TEXTSPLIT(Entries!$B14,",")</f>
        <v>1</v>
      </c>
      <c r="C12" s="1" t="str">
        <v>E.02</v>
      </c>
      <c r="D12" s="1" t="str">
        <v>J.02</v>
      </c>
      <c r="E12" s="6" t="str">
        <f t="shared" si="0"/>
        <v>E.02</v>
      </c>
    </row>
    <row r="13" spans="1:5">
      <c r="A13" s="4">
        <v>7</v>
      </c>
      <c r="B13" s="1" t="str" cm="1">
        <f t="array" ref="B13:D13">_xlfn.TEXTSPLIT(Entries!$B15,",")</f>
        <v>1</v>
      </c>
      <c r="C13" s="1" t="str">
        <v>G.02</v>
      </c>
      <c r="D13" s="1" t="str">
        <v>F.02</v>
      </c>
      <c r="E13" s="6" t="str">
        <f t="shared" si="0"/>
        <v>G.02</v>
      </c>
    </row>
    <row r="14" spans="1:5">
      <c r="A14" s="4">
        <v>8</v>
      </c>
      <c r="B14" s="1" t="str" cm="1">
        <f t="array" ref="B14:D14">_xlfn.TEXTSPLIT(Entries!$B16,",")</f>
        <v>1</v>
      </c>
      <c r="C14" s="1" t="str">
        <v>D.02</v>
      </c>
      <c r="D14" s="1" t="str">
        <v>I.02</v>
      </c>
      <c r="E14" s="6" t="str">
        <f t="shared" si="0"/>
        <v>D.02</v>
      </c>
    </row>
    <row r="15" spans="1:5">
      <c r="A15" s="4">
        <v>9</v>
      </c>
      <c r="B15" s="1" t="str" cm="1">
        <f t="array" ref="B15:D15">_xlfn.TEXTSPLIT(Entries!$B17,",")</f>
        <v>1</v>
      </c>
      <c r="C15" s="1" t="str">
        <v>B.02</v>
      </c>
      <c r="D15" s="1" t="str">
        <v>H.02</v>
      </c>
      <c r="E15" s="6" t="str">
        <f t="shared" si="0"/>
        <v>B.02</v>
      </c>
    </row>
    <row r="16" spans="1:5">
      <c r="A16" s="4">
        <v>10</v>
      </c>
      <c r="B16" s="1" t="str" cm="1">
        <f t="array" ref="B16:D16">_xlfn.TEXTSPLIT(Entries!$B18,",")</f>
        <v>1</v>
      </c>
      <c r="C16" s="1" t="str">
        <v>K.02</v>
      </c>
      <c r="D16" s="1" t="str">
        <v>C.02</v>
      </c>
      <c r="E16" s="6" t="str">
        <f t="shared" si="0"/>
        <v>K.02</v>
      </c>
    </row>
    <row r="17" spans="1:5">
      <c r="A17" s="4">
        <v>11</v>
      </c>
      <c r="B17" s="1" t="str" cm="1">
        <f t="array" ref="B17:D17">_xlfn.TEXTSPLIT(Entries!$B19,",")</f>
        <v>1</v>
      </c>
      <c r="C17" s="1" t="str">
        <v>A.03</v>
      </c>
      <c r="D17" s="1" t="str">
        <v>F.03</v>
      </c>
      <c r="E17" s="6" t="str">
        <f t="shared" si="0"/>
        <v>A.03</v>
      </c>
    </row>
    <row r="18" spans="1:5">
      <c r="A18" s="4">
        <v>12</v>
      </c>
      <c r="B18" s="1" t="str" cm="1">
        <f t="array" ref="B18:D18">_xlfn.TEXTSPLIT(Entries!$B20,",")</f>
        <v>1</v>
      </c>
      <c r="C18" s="1" t="str">
        <v>B.03</v>
      </c>
      <c r="D18" s="1" t="str">
        <v>C.03</v>
      </c>
      <c r="E18" s="6" t="str">
        <f t="shared" si="0"/>
        <v>B.03</v>
      </c>
    </row>
    <row r="19" spans="1:5">
      <c r="A19" s="4">
        <v>13</v>
      </c>
      <c r="B19" s="1" t="str" cm="1">
        <f t="array" ref="B19:D19">_xlfn.TEXTSPLIT(Entries!$B21,",")</f>
        <v>1</v>
      </c>
      <c r="C19" s="1" t="str">
        <v>D.03</v>
      </c>
      <c r="D19" s="1" t="str">
        <v>G.03</v>
      </c>
      <c r="E19" s="6" t="str">
        <f t="shared" si="0"/>
        <v>D.03</v>
      </c>
    </row>
    <row r="20" spans="1:5">
      <c r="A20" s="4">
        <v>14</v>
      </c>
      <c r="B20" s="1" t="str" cm="1">
        <f t="array" ref="B20:D20">_xlfn.TEXTSPLIT(Entries!$B22,",")</f>
        <v>1</v>
      </c>
      <c r="C20" s="1" t="str">
        <v>I.03</v>
      </c>
      <c r="D20" s="1" t="str">
        <v>J.03</v>
      </c>
      <c r="E20" s="6" t="str">
        <f t="shared" si="0"/>
        <v>I.03</v>
      </c>
    </row>
    <row r="21" spans="1:5">
      <c r="A21" s="4">
        <v>15</v>
      </c>
      <c r="B21" s="1" t="str" cm="1">
        <f t="array" ref="B21:D21">_xlfn.TEXTSPLIT(Entries!$B23,",")</f>
        <v>1</v>
      </c>
      <c r="C21" s="1" t="str">
        <v>E.03</v>
      </c>
      <c r="D21" s="1" t="str">
        <v>K.03</v>
      </c>
      <c r="E21" s="6" t="str">
        <f t="shared" si="0"/>
        <v>E.03</v>
      </c>
    </row>
    <row r="22" spans="1:5">
      <c r="A22" s="4">
        <v>16</v>
      </c>
      <c r="B22" s="1" t="str" cm="1">
        <f t="array" ref="B22:D22">_xlfn.TEXTSPLIT(Entries!$B24,",")</f>
        <v>1</v>
      </c>
      <c r="C22" s="1" t="str">
        <v>B.04</v>
      </c>
      <c r="D22" s="1" t="str">
        <v>H.03</v>
      </c>
      <c r="E22" s="6" t="str">
        <f t="shared" si="0"/>
        <v>B.04</v>
      </c>
    </row>
    <row r="23" spans="1:5">
      <c r="A23" s="4">
        <v>17</v>
      </c>
      <c r="B23" s="1" t="str" cm="1">
        <f t="array" ref="B23:D23">_xlfn.TEXTSPLIT(Entries!$B25,",")</f>
        <v>1</v>
      </c>
      <c r="C23" s="1" t="str">
        <v>A.04</v>
      </c>
      <c r="D23" s="1" t="str">
        <v>C.04</v>
      </c>
      <c r="E23" s="6" t="str">
        <f t="shared" si="0"/>
        <v>A.04</v>
      </c>
    </row>
    <row r="24" spans="1:5">
      <c r="A24" s="4">
        <v>18</v>
      </c>
      <c r="B24" s="1" t="str" cm="1">
        <f t="array" ref="B24:D24">_xlfn.TEXTSPLIT(Entries!$B26,",")</f>
        <v>1</v>
      </c>
      <c r="C24" s="1" t="str">
        <v>H.04</v>
      </c>
      <c r="D24" s="1" t="str">
        <v>K.04</v>
      </c>
      <c r="E24" s="6" t="str">
        <f t="shared" si="0"/>
        <v>H.04</v>
      </c>
    </row>
    <row r="25" spans="1:5">
      <c r="A25" s="4">
        <v>19</v>
      </c>
      <c r="B25" s="1" t="str" cm="1">
        <f t="array" ref="B25:D25">_xlfn.TEXTSPLIT(Entries!$B27,",")</f>
        <v>1</v>
      </c>
      <c r="C25" s="1" t="str">
        <v>F.04</v>
      </c>
      <c r="D25" s="1" t="str">
        <v>D.04</v>
      </c>
      <c r="E25" s="6" t="str">
        <f t="shared" si="0"/>
        <v>F.04</v>
      </c>
    </row>
    <row r="26" spans="1:5">
      <c r="A26" s="4">
        <v>20</v>
      </c>
      <c r="B26" s="1" t="str" cm="1">
        <f t="array" ref="B26:D26">_xlfn.TEXTSPLIT(Entries!$B28,",")</f>
        <v>1</v>
      </c>
      <c r="C26" s="1" t="str">
        <v>I.04</v>
      </c>
      <c r="D26" s="1" t="str">
        <v>G.04</v>
      </c>
      <c r="E26" s="6" t="str">
        <f t="shared" si="0"/>
        <v>I.04</v>
      </c>
    </row>
    <row r="27" spans="1:5">
      <c r="A27" s="4">
        <v>21</v>
      </c>
      <c r="B27" s="1" t="str" cm="1">
        <f t="array" ref="B27:D27">_xlfn.TEXTSPLIT(Entries!$B29,",")</f>
        <v>1</v>
      </c>
      <c r="C27" s="1" t="str">
        <v>J.04</v>
      </c>
      <c r="D27" s="1" t="str">
        <v>E.04</v>
      </c>
      <c r="E27" s="6" t="str">
        <f t="shared" si="0"/>
        <v>J.04</v>
      </c>
    </row>
    <row r="28" spans="1:5">
      <c r="A28" s="4">
        <v>22</v>
      </c>
      <c r="B28" s="1" t="str" cm="1">
        <f t="array" ref="B28:D28">_xlfn.TEXTSPLIT(Entries!$B30,",")</f>
        <v>1</v>
      </c>
      <c r="C28" s="1" t="str">
        <v>C.05</v>
      </c>
      <c r="D28" s="1" t="str">
        <v>H.05</v>
      </c>
      <c r="E28" s="6" t="str">
        <f t="shared" si="0"/>
        <v>C.05</v>
      </c>
    </row>
    <row r="29" spans="1:5">
      <c r="A29" s="4">
        <v>23</v>
      </c>
      <c r="B29" s="1" t="str" cm="1">
        <f t="array" ref="B29:D29">_xlfn.TEXTSPLIT(Entries!$B31,",")</f>
        <v>1</v>
      </c>
      <c r="C29" s="1" t="str">
        <v>G.05</v>
      </c>
      <c r="D29" s="1" t="str">
        <v>K.05</v>
      </c>
      <c r="E29" s="6" t="str">
        <f t="shared" si="0"/>
        <v>G.05</v>
      </c>
    </row>
    <row r="30" spans="1:5">
      <c r="A30" s="4">
        <v>24</v>
      </c>
      <c r="B30" s="1" t="str" cm="1">
        <f t="array" ref="B30:D30">_xlfn.TEXTSPLIT(Entries!$B32,",")</f>
        <v>1</v>
      </c>
      <c r="C30" s="1" t="str">
        <v>D.05</v>
      </c>
      <c r="D30" s="1" t="str">
        <v>J.05</v>
      </c>
      <c r="E30" s="6" t="str">
        <f t="shared" si="0"/>
        <v>D.05</v>
      </c>
    </row>
    <row r="31" spans="1:5">
      <c r="A31" s="4">
        <v>25</v>
      </c>
      <c r="B31" s="1" t="str" cm="1">
        <f t="array" ref="B31:D31">_xlfn.TEXTSPLIT(Entries!$B33,",")</f>
        <v>1</v>
      </c>
      <c r="C31" s="1" t="str">
        <v>E.05</v>
      </c>
      <c r="D31" s="1" t="str">
        <v>I.05</v>
      </c>
      <c r="E31" s="6" t="str">
        <f t="shared" si="0"/>
        <v>E.05</v>
      </c>
    </row>
    <row r="32" spans="1:5">
      <c r="A32" s="4">
        <v>26</v>
      </c>
      <c r="B32" s="1" t="str" cm="1">
        <f t="array" ref="B32:D32">_xlfn.TEXTSPLIT(Entries!$B34,",")</f>
        <v>1</v>
      </c>
      <c r="C32" s="1" t="str">
        <v>F.05</v>
      </c>
      <c r="D32" s="1" t="str">
        <v>B.05</v>
      </c>
      <c r="E32" s="6" t="str">
        <f t="shared" si="0"/>
        <v>F.05</v>
      </c>
    </row>
    <row r="33" spans="1:5">
      <c r="A33" s="4">
        <v>27</v>
      </c>
      <c r="B33" s="1" t="str" cm="1">
        <f t="array" ref="B33:D33">_xlfn.TEXTSPLIT(Entries!$B35,",")</f>
        <v>1</v>
      </c>
      <c r="C33" s="1" t="str">
        <v>H.06</v>
      </c>
      <c r="D33" s="1" t="str">
        <v>A.05</v>
      </c>
      <c r="E33" s="6" t="str">
        <f t="shared" si="0"/>
        <v>H.06</v>
      </c>
    </row>
    <row r="34" spans="1:5">
      <c r="A34" s="4">
        <v>28</v>
      </c>
      <c r="B34" s="1" t="str" cm="1">
        <f t="array" ref="B34:D34">_xlfn.TEXTSPLIT(Entries!$B36,",")</f>
        <v>1</v>
      </c>
      <c r="C34" s="1" t="str">
        <v>C.06</v>
      </c>
      <c r="D34" s="1" t="str">
        <v>B.06</v>
      </c>
      <c r="E34" s="6" t="str">
        <f t="shared" si="0"/>
        <v>C.06</v>
      </c>
    </row>
    <row r="35" spans="1:5">
      <c r="A35" s="4">
        <v>29</v>
      </c>
      <c r="B35" s="1" t="str" cm="1">
        <f t="array" ref="B35:D35">_xlfn.TEXTSPLIT(Entries!$B37,",")</f>
        <v>1</v>
      </c>
      <c r="C35" s="1" t="str">
        <v>I.06</v>
      </c>
      <c r="D35" s="1" t="str">
        <v>D.06</v>
      </c>
      <c r="E35" s="6" t="str">
        <f t="shared" si="0"/>
        <v>I.06</v>
      </c>
    </row>
    <row r="36" spans="1:5">
      <c r="A36" s="4">
        <v>30</v>
      </c>
      <c r="B36" s="1" t="str" cm="1">
        <f t="array" ref="B36:D36">_xlfn.TEXTSPLIT(Entries!$B38,",")</f>
        <v>1</v>
      </c>
      <c r="C36" s="1" t="str">
        <v>J.06</v>
      </c>
      <c r="D36" s="1" t="str">
        <v>F.06</v>
      </c>
      <c r="E36" s="6" t="str">
        <f t="shared" si="0"/>
        <v>J.06</v>
      </c>
    </row>
    <row r="37" spans="1:5">
      <c r="A37" s="4">
        <v>31</v>
      </c>
      <c r="B37" s="1" t="str" cm="1">
        <f t="array" ref="B37:D37">_xlfn.TEXTSPLIT(Entries!$B39,",")</f>
        <v>1</v>
      </c>
      <c r="C37" s="1" t="str">
        <v>G.06</v>
      </c>
      <c r="D37" s="1" t="str">
        <v>A.06</v>
      </c>
      <c r="E37" s="6" t="str">
        <f t="shared" si="0"/>
        <v>G.06</v>
      </c>
    </row>
    <row r="38" spans="1:5">
      <c r="A38" s="4">
        <v>32</v>
      </c>
      <c r="B38" s="1" t="str" cm="1">
        <f t="array" ref="B38:D38">_xlfn.TEXTSPLIT(Entries!$B40,",")</f>
        <v>1</v>
      </c>
      <c r="C38" s="1" t="str">
        <v>K.06</v>
      </c>
      <c r="D38" s="1" t="str">
        <v>E.06</v>
      </c>
      <c r="E38" s="6" t="str">
        <f t="shared" si="0"/>
        <v>K.06</v>
      </c>
    </row>
    <row r="39" spans="1:5">
      <c r="A39" s="4">
        <v>33</v>
      </c>
      <c r="B39" s="1" t="str" cm="1">
        <f t="array" ref="B39:D39">_xlfn.TEXTSPLIT(Entries!$B41,",")</f>
        <v>1</v>
      </c>
      <c r="C39" s="1" t="str">
        <v>C.07</v>
      </c>
      <c r="D39" s="1" t="str">
        <v>B.07</v>
      </c>
      <c r="E39" s="6" t="str">
        <f t="shared" si="0"/>
        <v>C.07</v>
      </c>
    </row>
    <row r="40" spans="1:5">
      <c r="A40" s="4">
        <v>34</v>
      </c>
      <c r="B40" s="1" t="str" cm="1">
        <f t="array" ref="B40:D40">_xlfn.TEXTSPLIT(Entries!$B42,",")</f>
        <v>1</v>
      </c>
      <c r="C40" s="1" t="str">
        <v>G.07</v>
      </c>
      <c r="D40" s="1" t="str">
        <v>D.07</v>
      </c>
      <c r="E40" s="6" t="str">
        <f t="shared" si="0"/>
        <v>G.07</v>
      </c>
    </row>
    <row r="41" spans="1:5">
      <c r="A41" s="4">
        <v>35</v>
      </c>
      <c r="B41" s="1" t="str" cm="1">
        <f t="array" ref="B41:D41">_xlfn.TEXTSPLIT(Entries!$B43,",")</f>
        <v>1</v>
      </c>
      <c r="C41" s="1" t="str">
        <v>H.07</v>
      </c>
      <c r="D41" s="1" t="str">
        <v>J.07</v>
      </c>
      <c r="E41" s="6" t="str">
        <f t="shared" si="0"/>
        <v>H.07</v>
      </c>
    </row>
    <row r="42" spans="1:5">
      <c r="A42" s="4">
        <v>36</v>
      </c>
      <c r="B42" s="1" t="str" cm="1">
        <f t="array" ref="B42:D42">_xlfn.TEXTSPLIT(Entries!$B44,",")</f>
        <v>1</v>
      </c>
      <c r="C42" s="1" t="str">
        <v>F.07</v>
      </c>
      <c r="D42" s="1" t="str">
        <v>K.07</v>
      </c>
      <c r="E42" s="6" t="str">
        <f t="shared" si="0"/>
        <v>F.07</v>
      </c>
    </row>
    <row r="43" spans="1:5">
      <c r="A43" s="4">
        <v>37</v>
      </c>
      <c r="B43" s="1" t="str" cm="1">
        <f t="array" ref="B43:D43">_xlfn.TEXTSPLIT(Entries!$B45,",")</f>
        <v>1</v>
      </c>
      <c r="C43" s="1" t="str">
        <v>I.07</v>
      </c>
      <c r="D43" s="1" t="str">
        <v>A.07</v>
      </c>
      <c r="E43" s="6" t="str">
        <f t="shared" si="0"/>
        <v>I.07</v>
      </c>
    </row>
    <row r="44" spans="1:5">
      <c r="A44" s="4">
        <v>38</v>
      </c>
      <c r="B44" s="1" t="str" cm="1">
        <f t="array" ref="B44:D44">_xlfn.TEXTSPLIT(Entries!$B46,",")</f>
        <v>1</v>
      </c>
      <c r="C44" s="1" t="str">
        <v>C.08</v>
      </c>
      <c r="D44" s="1" t="str">
        <v>E.07</v>
      </c>
      <c r="E44" s="6" t="str">
        <f t="shared" si="0"/>
        <v>C.08</v>
      </c>
    </row>
    <row r="45" spans="1:5">
      <c r="A45" s="4">
        <v>39</v>
      </c>
      <c r="B45" s="1" t="str" cm="1">
        <f t="array" ref="B45:D45">_xlfn.TEXTSPLIT(Entries!$B47,",")</f>
        <v>1</v>
      </c>
      <c r="C45" s="1" t="str">
        <v>J.08</v>
      </c>
      <c r="D45" s="1" t="str">
        <v>A.08</v>
      </c>
      <c r="E45" s="6" t="str">
        <f t="shared" si="0"/>
        <v>J.08</v>
      </c>
    </row>
    <row r="46" spans="1:5">
      <c r="A46" s="4">
        <v>40</v>
      </c>
      <c r="B46" s="1" t="str" cm="1">
        <f t="array" ref="B46:D46">_xlfn.TEXTSPLIT(Entries!$B48,",")</f>
        <v>1</v>
      </c>
      <c r="C46" s="1" t="str">
        <v>D.08</v>
      </c>
      <c r="D46" s="1" t="str">
        <v>K.08</v>
      </c>
      <c r="E46" s="6" t="str">
        <f t="shared" si="0"/>
        <v>D.08</v>
      </c>
    </row>
    <row r="47" spans="1:5">
      <c r="A47" s="4">
        <v>41</v>
      </c>
      <c r="B47" s="1" t="str" cm="1">
        <f t="array" ref="B47:D47">_xlfn.TEXTSPLIT(Entries!$B49,",")</f>
        <v>1</v>
      </c>
      <c r="C47" s="1" t="str">
        <v>G.08</v>
      </c>
      <c r="D47" s="1" t="str">
        <v>H.08</v>
      </c>
      <c r="E47" s="6" t="str">
        <f t="shared" si="0"/>
        <v>G.08</v>
      </c>
    </row>
    <row r="48" spans="1:5">
      <c r="A48" s="4">
        <v>42</v>
      </c>
      <c r="B48" s="1" t="str" cm="1">
        <f t="array" ref="B48:D48">_xlfn.TEXTSPLIT(Entries!$B50,",")</f>
        <v>1</v>
      </c>
      <c r="C48" s="1" t="str">
        <v>I.08</v>
      </c>
      <c r="D48" s="1" t="str">
        <v>B.08</v>
      </c>
      <c r="E48" s="6" t="str">
        <f t="shared" si="0"/>
        <v>I.08</v>
      </c>
    </row>
    <row r="49" spans="1:5">
      <c r="A49" s="4">
        <v>43</v>
      </c>
      <c r="B49" s="1" t="str" cm="1">
        <f t="array" ref="B49:D49">_xlfn.TEXTSPLIT(Entries!$B51,",")</f>
        <v>1</v>
      </c>
      <c r="C49" s="1" t="str">
        <v>F.08</v>
      </c>
      <c r="D49" s="1" t="str">
        <v>E.08</v>
      </c>
      <c r="E49" s="6" t="str">
        <f t="shared" si="0"/>
        <v>F.08</v>
      </c>
    </row>
    <row r="50" spans="1:5">
      <c r="A50" s="4">
        <v>44</v>
      </c>
      <c r="B50" s="1" t="str" cm="1">
        <f t="array" ref="B50:D50">_xlfn.TEXTSPLIT(Entries!$B52,",")</f>
        <v>1</v>
      </c>
      <c r="C50" s="1" t="str">
        <v>A.09</v>
      </c>
      <c r="D50" s="1" t="str">
        <v>D.09</v>
      </c>
      <c r="E50" s="6" t="str">
        <f t="shared" si="0"/>
        <v>A.09</v>
      </c>
    </row>
    <row r="51" spans="1:5">
      <c r="A51" s="4">
        <v>45</v>
      </c>
      <c r="B51" s="1" t="str" cm="1">
        <f t="array" ref="B51:D51">_xlfn.TEXTSPLIT(Entries!$B53,",")</f>
        <v>1</v>
      </c>
      <c r="C51" s="1" t="str">
        <v>B.09</v>
      </c>
      <c r="D51" s="1" t="str">
        <v>F.09</v>
      </c>
      <c r="E51" s="6" t="str">
        <f t="shared" si="0"/>
        <v>B.09</v>
      </c>
    </row>
    <row r="52" spans="1:5">
      <c r="A52" s="4">
        <v>46</v>
      </c>
      <c r="B52" s="1" t="str" cm="1">
        <f t="array" ref="B52:D52">_xlfn.TEXTSPLIT(Entries!$B54,",")</f>
        <v>1</v>
      </c>
      <c r="C52" s="1" t="str">
        <v>H.09</v>
      </c>
      <c r="D52" s="1" t="str">
        <v>I.09</v>
      </c>
      <c r="E52" s="6" t="str">
        <f t="shared" si="0"/>
        <v>H.09</v>
      </c>
    </row>
    <row r="53" spans="1:5">
      <c r="A53" s="4">
        <v>47</v>
      </c>
      <c r="B53" s="1" t="str" cm="1">
        <f t="array" ref="B53:D53">_xlfn.TEXTSPLIT(Entries!$B55,",")</f>
        <v>1</v>
      </c>
      <c r="C53" s="1" t="str">
        <v>K.09</v>
      </c>
      <c r="D53" s="1" t="str">
        <v>G.09</v>
      </c>
      <c r="E53" s="6" t="str">
        <f t="shared" si="0"/>
        <v>K.09</v>
      </c>
    </row>
    <row r="54" spans="1:5">
      <c r="A54" s="4">
        <v>48</v>
      </c>
      <c r="B54" s="1" t="str" cm="1">
        <f t="array" ref="B54:D54">_xlfn.TEXTSPLIT(Entries!$B56,",")</f>
        <v>1</v>
      </c>
      <c r="C54" s="1" t="str">
        <v>E.09</v>
      </c>
      <c r="D54" s="1" t="str">
        <v>J.09</v>
      </c>
      <c r="E54" s="6" t="str">
        <f t="shared" si="0"/>
        <v>E.09</v>
      </c>
    </row>
    <row r="55" spans="1:5">
      <c r="A55" s="4">
        <v>49</v>
      </c>
      <c r="B55" s="1" t="str" cm="1">
        <f t="array" ref="B55:D55">_xlfn.TEXTSPLIT(Entries!$B57,",")</f>
        <v>1</v>
      </c>
      <c r="C55" s="1" t="str">
        <v>F.10</v>
      </c>
      <c r="D55" s="1" t="str">
        <v>C.09</v>
      </c>
      <c r="E55" s="6" t="str">
        <f t="shared" si="0"/>
        <v>F.10</v>
      </c>
    </row>
    <row r="56" spans="1:5">
      <c r="A56" s="4">
        <v>50</v>
      </c>
      <c r="B56" s="1" t="str" cm="1">
        <f t="array" ref="B56:D56">_xlfn.TEXTSPLIT(Entries!$B58,",")</f>
        <v>1</v>
      </c>
      <c r="C56" s="1" t="str">
        <v>A.10</v>
      </c>
      <c r="D56" s="1" t="str">
        <v>E.10</v>
      </c>
      <c r="E56" s="6" t="str">
        <f t="shared" si="0"/>
        <v>A.10</v>
      </c>
    </row>
    <row r="57" spans="1:5">
      <c r="A57" s="4">
        <v>51</v>
      </c>
      <c r="B57" s="1" t="str" cm="1">
        <f t="array" ref="B57:D57">_xlfn.TEXTSPLIT(Entries!$B59,",")</f>
        <v>1</v>
      </c>
      <c r="C57" s="1" t="str">
        <v>B.10</v>
      </c>
      <c r="D57" s="1" t="str">
        <v>H.10</v>
      </c>
      <c r="E57" s="6" t="str">
        <f t="shared" si="0"/>
        <v>B.10</v>
      </c>
    </row>
    <row r="58" spans="1:5">
      <c r="A58" s="4">
        <v>52</v>
      </c>
      <c r="B58" s="1" t="str" cm="1">
        <f t="array" ref="B58:D58">_xlfn.TEXTSPLIT(Entries!$B60,",")</f>
        <v>1</v>
      </c>
      <c r="C58" s="1" t="str">
        <v>D.10</v>
      </c>
      <c r="D58" s="1" t="str">
        <v>I.10</v>
      </c>
      <c r="E58" s="6" t="str">
        <f t="shared" si="0"/>
        <v>D.10</v>
      </c>
    </row>
    <row r="59" spans="1:5">
      <c r="A59" s="4">
        <v>53</v>
      </c>
      <c r="B59" s="1" t="str" cm="1">
        <f t="array" ref="B59:D59">_xlfn.TEXTSPLIT(Entries!$B61,",")</f>
        <v>1</v>
      </c>
      <c r="C59" s="1" t="str">
        <v>J.10</v>
      </c>
      <c r="D59" s="1" t="str">
        <v>G.10</v>
      </c>
      <c r="E59" s="6" t="str">
        <f t="shared" si="0"/>
        <v>J.10</v>
      </c>
    </row>
    <row r="60" spans="1:5">
      <c r="A60" s="4">
        <v>54</v>
      </c>
      <c r="B60" s="1" t="str" cm="1">
        <f t="array" ref="B60:D60">_xlfn.TEXTSPLIT(Entries!$B62,",")</f>
        <v>1</v>
      </c>
      <c r="C60" s="1" t="str">
        <v>K.10</v>
      </c>
      <c r="D60" s="1" t="str">
        <v>C.10</v>
      </c>
      <c r="E60" s="6" t="str">
        <f t="shared" si="0"/>
        <v>K.10</v>
      </c>
    </row>
    <row r="61" spans="1:5">
      <c r="A61" s="4">
        <v>55</v>
      </c>
      <c r="B61" s="1" t="str" cm="1">
        <f t="array" ref="B61:D61">_xlfn.TEXTSPLIT(Entries!$B63,",")</f>
        <v>2</v>
      </c>
      <c r="C61" s="1" t="str">
        <v>E.01</v>
      </c>
      <c r="D61" s="1" t="str">
        <v>I.01</v>
      </c>
      <c r="E61" s="6" t="str">
        <f t="shared" si="0"/>
        <v>E.01</v>
      </c>
    </row>
    <row r="62" spans="1:5">
      <c r="A62" s="4">
        <v>56</v>
      </c>
      <c r="B62" s="1" t="str" cm="1">
        <f t="array" ref="B62:D62">_xlfn.TEXTSPLIT(Entries!$B64,",")</f>
        <v>2</v>
      </c>
      <c r="C62" s="1" t="str">
        <v>K.01</v>
      </c>
      <c r="D62" s="1" t="str">
        <v>B.01</v>
      </c>
      <c r="E62" s="6" t="str">
        <f t="shared" si="0"/>
        <v>K.01</v>
      </c>
    </row>
    <row r="63" spans="1:5">
      <c r="A63" s="4">
        <v>57</v>
      </c>
      <c r="B63" s="1" t="str" cm="1">
        <f t="array" ref="B63:D63">_xlfn.TEXTSPLIT(Entries!$B65,",")</f>
        <v>2</v>
      </c>
      <c r="C63" s="1" t="str">
        <v>J.01</v>
      </c>
      <c r="D63" s="1" t="str">
        <v>C.01</v>
      </c>
      <c r="E63" s="6" t="str">
        <f t="shared" si="0"/>
        <v>J.01</v>
      </c>
    </row>
    <row r="64" spans="1:5">
      <c r="A64" s="4">
        <v>58</v>
      </c>
      <c r="B64" s="1" t="str" cm="1">
        <f t="array" ref="B64:D64">_xlfn.TEXTSPLIT(Entries!$B66,",")</f>
        <v>2</v>
      </c>
      <c r="C64" s="1" t="str">
        <v>F.01</v>
      </c>
      <c r="D64" s="1" t="str">
        <v>H.01</v>
      </c>
      <c r="E64" s="6" t="str">
        <f t="shared" si="0"/>
        <v>F.01</v>
      </c>
    </row>
    <row r="65" spans="1:5">
      <c r="A65" s="4">
        <v>59</v>
      </c>
      <c r="B65" s="1" t="str" cm="1">
        <f t="array" ref="B65:D65">_xlfn.TEXTSPLIT(Entries!$B67,",")</f>
        <v>2</v>
      </c>
      <c r="C65" s="1" t="str">
        <v>A.01</v>
      </c>
      <c r="D65" s="1" t="str">
        <v>G.01</v>
      </c>
      <c r="E65" s="6" t="str">
        <f t="shared" si="0"/>
        <v>A.01</v>
      </c>
    </row>
    <row r="66" spans="1:5">
      <c r="A66" s="4">
        <v>60</v>
      </c>
      <c r="B66" s="1" t="str" cm="1">
        <f t="array" ref="B66:D66">_xlfn.TEXTSPLIT(Entries!$B68,",")</f>
        <v>2</v>
      </c>
      <c r="C66" s="1" t="str">
        <v>C.02</v>
      </c>
      <c r="D66" s="1" t="str">
        <v>D.01</v>
      </c>
      <c r="E66" s="6" t="str">
        <f t="shared" si="0"/>
        <v>C.02</v>
      </c>
    </row>
    <row r="67" spans="1:5">
      <c r="A67" s="4">
        <v>61</v>
      </c>
      <c r="B67" s="1" t="str" cm="1">
        <f t="array" ref="B67:D67">_xlfn.TEXTSPLIT(Entries!$B69,",")</f>
        <v>2</v>
      </c>
      <c r="C67" s="1" t="str">
        <v>A.02</v>
      </c>
      <c r="D67" s="1" t="str">
        <v>F.02</v>
      </c>
      <c r="E67" s="6" t="str">
        <f t="shared" si="0"/>
        <v>A.02</v>
      </c>
    </row>
    <row r="68" spans="1:5">
      <c r="A68" s="4">
        <v>62</v>
      </c>
      <c r="B68" s="1" t="str" cm="1">
        <f t="array" ref="B68:D68">_xlfn.TEXTSPLIT(Entries!$B70,",")</f>
        <v>2</v>
      </c>
      <c r="C68" s="1" t="str">
        <v>K.02</v>
      </c>
      <c r="D68" s="1" t="str">
        <v>I.02</v>
      </c>
      <c r="E68" s="6" t="str">
        <f t="shared" si="0"/>
        <v>K.02</v>
      </c>
    </row>
    <row r="69" spans="1:5">
      <c r="A69" s="4">
        <v>63</v>
      </c>
      <c r="B69" s="1" t="str" cm="1">
        <f t="array" ref="B69:D69">_xlfn.TEXTSPLIT(Entries!$B71,",")</f>
        <v>2</v>
      </c>
      <c r="C69" s="1" t="str">
        <v>G.02</v>
      </c>
      <c r="D69" s="1" t="str">
        <v>E.02</v>
      </c>
      <c r="E69" s="6" t="str">
        <f t="shared" si="0"/>
        <v>G.02</v>
      </c>
    </row>
    <row r="70" spans="1:5">
      <c r="A70" s="4">
        <v>64</v>
      </c>
      <c r="B70" s="1" t="str" cm="1">
        <f t="array" ref="B70:D70">_xlfn.TEXTSPLIT(Entries!$B72,",")</f>
        <v>2</v>
      </c>
      <c r="C70" s="1" t="str">
        <v>H.02</v>
      </c>
      <c r="D70" s="1" t="str">
        <v>J.02</v>
      </c>
      <c r="E70" s="6" t="str">
        <f t="shared" ref="E70:E133" si="1">C70</f>
        <v>H.02</v>
      </c>
    </row>
    <row r="71" spans="1:5">
      <c r="A71" s="4">
        <v>65</v>
      </c>
      <c r="B71" s="1" t="str" cm="1">
        <f t="array" ref="B71:D71">_xlfn.TEXTSPLIT(Entries!$B73,",")</f>
        <v>2</v>
      </c>
      <c r="C71" s="1" t="str">
        <v>D.02</v>
      </c>
      <c r="D71" s="1" t="str">
        <v>B.02</v>
      </c>
      <c r="E71" s="6" t="str">
        <f t="shared" si="1"/>
        <v>D.02</v>
      </c>
    </row>
    <row r="72" spans="1:5">
      <c r="A72" s="4">
        <v>66</v>
      </c>
      <c r="B72" s="1" t="str" cm="1">
        <f t="array" ref="B72:D72">_xlfn.TEXTSPLIT(Entries!$B74,",")</f>
        <v>2</v>
      </c>
      <c r="C72" s="1" t="str">
        <v>A.03</v>
      </c>
      <c r="D72" s="1" t="str">
        <v>E.03</v>
      </c>
      <c r="E72" s="6" t="str">
        <f t="shared" si="1"/>
        <v>A.03</v>
      </c>
    </row>
    <row r="73" spans="1:5">
      <c r="A73" s="4">
        <v>67</v>
      </c>
      <c r="B73" s="1" t="str" cm="1">
        <f t="array" ref="B73:D73">_xlfn.TEXTSPLIT(Entries!$B75,",")</f>
        <v>2</v>
      </c>
      <c r="C73" s="1" t="str">
        <v>B.03</v>
      </c>
      <c r="D73" s="1" t="str">
        <v>K.03</v>
      </c>
      <c r="E73" s="6" t="str">
        <f t="shared" si="1"/>
        <v>B.03</v>
      </c>
    </row>
    <row r="74" spans="1:5">
      <c r="A74" s="4">
        <v>68</v>
      </c>
      <c r="B74" s="1" t="str" cm="1">
        <f t="array" ref="B74:D74">_xlfn.TEXTSPLIT(Entries!$B76,",")</f>
        <v>2</v>
      </c>
      <c r="C74" s="1" t="str">
        <v>D.03</v>
      </c>
      <c r="D74" s="1" t="str">
        <v>J.03</v>
      </c>
      <c r="E74" s="6" t="str">
        <f t="shared" si="1"/>
        <v>D.03</v>
      </c>
    </row>
    <row r="75" spans="1:5">
      <c r="A75" s="4">
        <v>69</v>
      </c>
      <c r="B75" s="1" t="str" cm="1">
        <f t="array" ref="B75:D75">_xlfn.TEXTSPLIT(Entries!$B77,",")</f>
        <v>2</v>
      </c>
      <c r="C75" s="1" t="str">
        <v>I.03</v>
      </c>
      <c r="D75" s="1" t="str">
        <v>F.03</v>
      </c>
      <c r="E75" s="6" t="str">
        <f t="shared" si="1"/>
        <v>I.03</v>
      </c>
    </row>
    <row r="76" spans="1:5">
      <c r="A76" s="4">
        <v>70</v>
      </c>
      <c r="B76" s="1" t="str" cm="1">
        <f t="array" ref="B76:D76">_xlfn.TEXTSPLIT(Entries!$B78,",")</f>
        <v>2</v>
      </c>
      <c r="C76" s="1" t="str">
        <v>G.03</v>
      </c>
      <c r="D76" s="1" t="str">
        <v>H.03</v>
      </c>
      <c r="E76" s="6" t="str">
        <f t="shared" si="1"/>
        <v>G.03</v>
      </c>
    </row>
    <row r="77" spans="1:5">
      <c r="A77" s="4">
        <v>71</v>
      </c>
      <c r="B77" s="1" t="str" cm="1">
        <f t="array" ref="B77:D77">_xlfn.TEXTSPLIT(Entries!$B79,",")</f>
        <v>2</v>
      </c>
      <c r="C77" s="1" t="str">
        <v>D.04</v>
      </c>
      <c r="D77" s="1" t="str">
        <v>C.03</v>
      </c>
      <c r="E77" s="6" t="str">
        <f t="shared" si="1"/>
        <v>D.04</v>
      </c>
    </row>
    <row r="78" spans="1:5">
      <c r="A78" s="4">
        <v>72</v>
      </c>
      <c r="B78" s="1" t="str" cm="1">
        <f t="array" ref="B78:D78">_xlfn.TEXTSPLIT(Entries!$B80,",")</f>
        <v>2</v>
      </c>
      <c r="C78" s="1" t="str">
        <v>B.04</v>
      </c>
      <c r="D78" s="1" t="str">
        <v>A.04</v>
      </c>
      <c r="E78" s="6" t="str">
        <f t="shared" si="1"/>
        <v>B.04</v>
      </c>
    </row>
    <row r="79" spans="1:5">
      <c r="A79" s="4">
        <v>73</v>
      </c>
      <c r="B79" s="1" t="str" cm="1">
        <f t="array" ref="B79:D79">_xlfn.TEXTSPLIT(Entries!$B81,",")</f>
        <v>2</v>
      </c>
      <c r="C79" s="1" t="str">
        <v>E.04</v>
      </c>
      <c r="D79" s="1" t="str">
        <v>C.04</v>
      </c>
      <c r="E79" s="6" t="str">
        <f t="shared" si="1"/>
        <v>E.04</v>
      </c>
    </row>
    <row r="80" spans="1:5">
      <c r="A80" s="4">
        <v>74</v>
      </c>
      <c r="B80" s="1" t="str" cm="1">
        <f t="array" ref="B80:D80">_xlfn.TEXTSPLIT(Entries!$B82,",")</f>
        <v>2</v>
      </c>
      <c r="C80" s="1" t="str">
        <v>F.04</v>
      </c>
      <c r="D80" s="1" t="str">
        <v>K.04</v>
      </c>
      <c r="E80" s="6" t="str">
        <f t="shared" si="1"/>
        <v>F.04</v>
      </c>
    </row>
    <row r="81" spans="1:5">
      <c r="A81" s="4">
        <v>75</v>
      </c>
      <c r="B81" s="1" t="str" cm="1">
        <f t="array" ref="B81:D81">_xlfn.TEXTSPLIT(Entries!$B83,",")</f>
        <v>2</v>
      </c>
      <c r="C81" s="1" t="str">
        <v>I.04</v>
      </c>
      <c r="D81" s="1" t="str">
        <v>H.04</v>
      </c>
      <c r="E81" s="6" t="str">
        <f t="shared" si="1"/>
        <v>I.04</v>
      </c>
    </row>
    <row r="82" spans="1:5">
      <c r="A82" s="4">
        <v>76</v>
      </c>
      <c r="B82" s="1" t="str" cm="1">
        <f t="array" ref="B82:D82">_xlfn.TEXTSPLIT(Entries!$B84,",")</f>
        <v>2</v>
      </c>
      <c r="C82" s="1" t="str">
        <v>J.04</v>
      </c>
      <c r="D82" s="1" t="str">
        <v>G.04</v>
      </c>
      <c r="E82" s="6" t="str">
        <f t="shared" si="1"/>
        <v>J.04</v>
      </c>
    </row>
    <row r="83" spans="1:5">
      <c r="A83" s="4">
        <v>77</v>
      </c>
      <c r="B83" s="1" t="str" cm="1">
        <f t="array" ref="B83:D83">_xlfn.TEXTSPLIT(Entries!$B85,",")</f>
        <v>2</v>
      </c>
      <c r="C83" s="1" t="str">
        <v>B.05</v>
      </c>
      <c r="D83" s="1" t="str">
        <v>E.05</v>
      </c>
      <c r="E83" s="6" t="str">
        <f t="shared" si="1"/>
        <v>B.05</v>
      </c>
    </row>
    <row r="84" spans="1:5">
      <c r="A84" s="4">
        <v>78</v>
      </c>
      <c r="B84" s="1" t="str" cm="1">
        <f t="array" ref="B84:D84">_xlfn.TEXTSPLIT(Entries!$B86,",")</f>
        <v>2</v>
      </c>
      <c r="C84" s="1" t="str">
        <v>F.05</v>
      </c>
      <c r="D84" s="1" t="str">
        <v>A.05</v>
      </c>
      <c r="E84" s="6" t="str">
        <f t="shared" si="1"/>
        <v>F.05</v>
      </c>
    </row>
    <row r="85" spans="1:5">
      <c r="A85" s="4">
        <v>79</v>
      </c>
      <c r="B85" s="1" t="str" cm="1">
        <f t="array" ref="B85:D85">_xlfn.TEXTSPLIT(Entries!$B87,",")</f>
        <v>2</v>
      </c>
      <c r="C85" s="1" t="str">
        <v>C.05</v>
      </c>
      <c r="D85" s="1" t="str">
        <v>K.05</v>
      </c>
      <c r="E85" s="6" t="str">
        <f t="shared" si="1"/>
        <v>C.05</v>
      </c>
    </row>
    <row r="86" spans="1:5">
      <c r="A86" s="4">
        <v>80</v>
      </c>
      <c r="B86" s="1" t="str" cm="1">
        <f t="array" ref="B86:D86">_xlfn.TEXTSPLIT(Entries!$B88,",")</f>
        <v>2</v>
      </c>
      <c r="C86" s="1" t="str">
        <v>G.05</v>
      </c>
      <c r="D86" s="1" t="str">
        <v>I.05</v>
      </c>
      <c r="E86" s="6" t="str">
        <f t="shared" si="1"/>
        <v>G.05</v>
      </c>
    </row>
    <row r="87" spans="1:5">
      <c r="A87" s="4">
        <v>81</v>
      </c>
      <c r="B87" s="1" t="str" cm="1">
        <f t="array" ref="B87:D87">_xlfn.TEXTSPLIT(Entries!$B89,",")</f>
        <v>2</v>
      </c>
      <c r="C87" s="1" t="str">
        <v>H.05</v>
      </c>
      <c r="D87" s="1" t="str">
        <v>D.05</v>
      </c>
      <c r="E87" s="6" t="str">
        <f t="shared" si="1"/>
        <v>H.05</v>
      </c>
    </row>
    <row r="88" spans="1:5">
      <c r="A88" s="4">
        <v>82</v>
      </c>
      <c r="B88" s="1" t="str" cm="1">
        <f t="array" ref="B88:D88">_xlfn.TEXTSPLIT(Entries!$B90,",")</f>
        <v>2</v>
      </c>
      <c r="C88" s="1" t="str">
        <v>I.06</v>
      </c>
      <c r="D88" s="1" t="str">
        <v>J.05</v>
      </c>
      <c r="E88" s="6" t="str">
        <f t="shared" si="1"/>
        <v>I.06</v>
      </c>
    </row>
    <row r="89" spans="1:5">
      <c r="A89" s="4">
        <v>83</v>
      </c>
      <c r="B89" s="1" t="str" cm="1">
        <f t="array" ref="B89:D89">_xlfn.TEXTSPLIT(Entries!$B91,",")</f>
        <v>2</v>
      </c>
      <c r="C89" s="1" t="str">
        <v>E.06</v>
      </c>
      <c r="D89" s="1" t="str">
        <v>G.06</v>
      </c>
      <c r="E89" s="6" t="str">
        <f t="shared" si="1"/>
        <v>E.06</v>
      </c>
    </row>
    <row r="90" spans="1:5">
      <c r="A90" s="4">
        <v>84</v>
      </c>
      <c r="B90" s="1" t="str" cm="1">
        <f t="array" ref="B90:D90">_xlfn.TEXTSPLIT(Entries!$B92,",")</f>
        <v>2</v>
      </c>
      <c r="C90" s="1" t="str">
        <v>K.06</v>
      </c>
      <c r="D90" s="1" t="str">
        <v>A.06</v>
      </c>
      <c r="E90" s="6" t="str">
        <f t="shared" si="1"/>
        <v>K.06</v>
      </c>
    </row>
    <row r="91" spans="1:5">
      <c r="A91" s="4">
        <v>85</v>
      </c>
      <c r="B91" s="1" t="str" cm="1">
        <f t="array" ref="B91:D91">_xlfn.TEXTSPLIT(Entries!$B93,",")</f>
        <v>2</v>
      </c>
      <c r="C91" s="1" t="str">
        <v>H.06</v>
      </c>
      <c r="D91" s="1" t="str">
        <v>F.06</v>
      </c>
      <c r="E91" s="6" t="str">
        <f t="shared" si="1"/>
        <v>H.06</v>
      </c>
    </row>
    <row r="92" spans="1:5">
      <c r="A92" s="4">
        <v>86</v>
      </c>
      <c r="B92" s="1" t="str" cm="1">
        <f t="array" ref="B92:D92">_xlfn.TEXTSPLIT(Entries!$B94,",")</f>
        <v>2</v>
      </c>
      <c r="C92" s="1" t="str">
        <v>J.06</v>
      </c>
      <c r="D92" s="1" t="str">
        <v>B.06</v>
      </c>
      <c r="E92" s="6" t="str">
        <f t="shared" si="1"/>
        <v>J.06</v>
      </c>
    </row>
    <row r="93" spans="1:5">
      <c r="A93" s="4">
        <v>87</v>
      </c>
      <c r="B93" s="1" t="str" cm="1">
        <f t="array" ref="B93:D93">_xlfn.TEXTSPLIT(Entries!$B95,",")</f>
        <v>2</v>
      </c>
      <c r="C93" s="1" t="str">
        <v>C.06</v>
      </c>
      <c r="D93" s="1" t="str">
        <v>D.06</v>
      </c>
      <c r="E93" s="6" t="str">
        <f t="shared" si="1"/>
        <v>C.06</v>
      </c>
    </row>
    <row r="94" spans="1:5">
      <c r="A94" s="4">
        <v>88</v>
      </c>
      <c r="B94" s="1" t="str" cm="1">
        <f t="array" ref="B94:D94">_xlfn.TEXTSPLIT(Entries!$B96,",")</f>
        <v>2</v>
      </c>
      <c r="C94" s="1" t="str">
        <v>C.07</v>
      </c>
      <c r="D94" s="1" t="str">
        <v>F.07</v>
      </c>
      <c r="E94" s="6" t="str">
        <f t="shared" si="1"/>
        <v>C.07</v>
      </c>
    </row>
    <row r="95" spans="1:5">
      <c r="A95" s="4">
        <v>89</v>
      </c>
      <c r="B95" s="1" t="str" cm="1">
        <f t="array" ref="B95:D95">_xlfn.TEXTSPLIT(Entries!$B97,",")</f>
        <v>2</v>
      </c>
      <c r="C95" s="1" t="str">
        <v>D.07</v>
      </c>
      <c r="D95" s="1" t="str">
        <v>A.07</v>
      </c>
      <c r="E95" s="6" t="str">
        <f t="shared" si="1"/>
        <v>D.07</v>
      </c>
    </row>
    <row r="96" spans="1:5">
      <c r="A96" s="4">
        <v>90</v>
      </c>
      <c r="B96" s="1" t="str" cm="1">
        <f t="array" ref="B96:D96">_xlfn.TEXTSPLIT(Entries!$B98,",")</f>
        <v>2</v>
      </c>
      <c r="C96" s="1" t="str">
        <v>G.07</v>
      </c>
      <c r="D96" s="1" t="str">
        <v>J.07</v>
      </c>
      <c r="E96" s="6" t="str">
        <f t="shared" si="1"/>
        <v>G.07</v>
      </c>
    </row>
    <row r="97" spans="1:5">
      <c r="A97" s="4">
        <v>91</v>
      </c>
      <c r="B97" s="1" t="str" cm="1">
        <f t="array" ref="B97:D97">_xlfn.TEXTSPLIT(Entries!$B99,",")</f>
        <v>2</v>
      </c>
      <c r="C97" s="1" t="str">
        <v>H.07</v>
      </c>
      <c r="D97" s="1" t="str">
        <v>E.07</v>
      </c>
      <c r="E97" s="6" t="str">
        <f t="shared" si="1"/>
        <v>H.07</v>
      </c>
    </row>
    <row r="98" spans="1:5">
      <c r="A98" s="4">
        <v>92</v>
      </c>
      <c r="B98" s="1" t="str" cm="1">
        <f t="array" ref="B98:D98">_xlfn.TEXTSPLIT(Entries!$B100,",")</f>
        <v>2</v>
      </c>
      <c r="C98" s="1" t="str">
        <v>I.07</v>
      </c>
      <c r="D98" s="1" t="str">
        <v>B.07</v>
      </c>
      <c r="E98" s="6" t="str">
        <f t="shared" si="1"/>
        <v>I.07</v>
      </c>
    </row>
    <row r="99" spans="1:5">
      <c r="A99" s="4">
        <v>93</v>
      </c>
      <c r="B99" s="1" t="str" cm="1">
        <f t="array" ref="B99:D99">_xlfn.TEXTSPLIT(Entries!$B101,",")</f>
        <v>2</v>
      </c>
      <c r="C99" s="1" t="str">
        <v>J.08</v>
      </c>
      <c r="D99" s="1" t="str">
        <v>K.07</v>
      </c>
      <c r="E99" s="6" t="str">
        <f t="shared" si="1"/>
        <v>J.08</v>
      </c>
    </row>
    <row r="100" spans="1:5">
      <c r="A100" s="4">
        <v>94</v>
      </c>
      <c r="B100" s="1" t="str" cm="1">
        <f t="array" ref="B100:D100">_xlfn.TEXTSPLIT(Entries!$B102,",")</f>
        <v>2</v>
      </c>
      <c r="C100" s="1" t="str">
        <v>E.08</v>
      </c>
      <c r="D100" s="1" t="str">
        <v>B.08</v>
      </c>
      <c r="E100" s="6" t="str">
        <f t="shared" si="1"/>
        <v>E.08</v>
      </c>
    </row>
    <row r="101" spans="1:5">
      <c r="A101" s="4">
        <v>95</v>
      </c>
      <c r="B101" s="1" t="str" cm="1">
        <f t="array" ref="B101:D101">_xlfn.TEXTSPLIT(Entries!$B103,",")</f>
        <v>2</v>
      </c>
      <c r="C101" s="1" t="str">
        <v>D.08</v>
      </c>
      <c r="D101" s="1" t="str">
        <v>A.08</v>
      </c>
      <c r="E101" s="6" t="str">
        <f t="shared" si="1"/>
        <v>D.08</v>
      </c>
    </row>
    <row r="102" spans="1:5">
      <c r="A102" s="4">
        <v>96</v>
      </c>
      <c r="B102" s="1" t="str" cm="1">
        <f t="array" ref="B102:D102">_xlfn.TEXTSPLIT(Entries!$B104,",")</f>
        <v>2</v>
      </c>
      <c r="C102" s="1" t="str">
        <v>G.08</v>
      </c>
      <c r="D102" s="1" t="str">
        <v>C.08</v>
      </c>
      <c r="E102" s="6" t="str">
        <f t="shared" si="1"/>
        <v>G.08</v>
      </c>
    </row>
    <row r="103" spans="1:5">
      <c r="A103" s="4">
        <v>97</v>
      </c>
      <c r="B103" s="1" t="str" cm="1">
        <f t="array" ref="B103:D103">_xlfn.TEXTSPLIT(Entries!$B105,",")</f>
        <v>2</v>
      </c>
      <c r="C103" s="1" t="str">
        <v>H.08</v>
      </c>
      <c r="D103" s="1" t="str">
        <v>F.08</v>
      </c>
      <c r="E103" s="6" t="str">
        <f t="shared" si="1"/>
        <v>H.08</v>
      </c>
    </row>
    <row r="104" spans="1:5">
      <c r="A104" s="4">
        <v>98</v>
      </c>
      <c r="B104" s="1" t="str" cm="1">
        <f t="array" ref="B104:D104">_xlfn.TEXTSPLIT(Entries!$B106,",")</f>
        <v>2</v>
      </c>
      <c r="C104" s="1" t="str">
        <v>I.08</v>
      </c>
      <c r="D104" s="1" t="str">
        <v>K.08</v>
      </c>
      <c r="E104" s="6" t="str">
        <f t="shared" si="1"/>
        <v>I.08</v>
      </c>
    </row>
    <row r="105" spans="1:5">
      <c r="A105" s="4">
        <v>99</v>
      </c>
      <c r="B105" s="1" t="str" cm="1">
        <f t="array" ref="B105:D105">_xlfn.TEXTSPLIT(Entries!$B107,",")</f>
        <v>2</v>
      </c>
      <c r="C105" s="1" t="str">
        <v>F.09</v>
      </c>
      <c r="D105" s="1" t="str">
        <v>E.09</v>
      </c>
      <c r="E105" s="6" t="str">
        <f t="shared" si="1"/>
        <v>F.09</v>
      </c>
    </row>
    <row r="106" spans="1:5">
      <c r="A106" s="4">
        <v>100</v>
      </c>
      <c r="B106" s="1" t="str" cm="1">
        <f t="array" ref="B106:D106">_xlfn.TEXTSPLIT(Entries!$B108,",")</f>
        <v>2</v>
      </c>
      <c r="C106" s="1" t="str">
        <v>A.09</v>
      </c>
      <c r="D106" s="1" t="str">
        <v>J.09</v>
      </c>
      <c r="E106" s="6" t="str">
        <f t="shared" si="1"/>
        <v>A.09</v>
      </c>
    </row>
    <row r="107" spans="1:5">
      <c r="A107" s="4">
        <v>101</v>
      </c>
      <c r="B107" s="1" t="str" cm="1">
        <f t="array" ref="B107:D107">_xlfn.TEXTSPLIT(Entries!$B109,",")</f>
        <v>2</v>
      </c>
      <c r="C107" s="1" t="str">
        <v>B.09</v>
      </c>
      <c r="D107" s="1" t="str">
        <v>G.09</v>
      </c>
      <c r="E107" s="6" t="str">
        <f t="shared" si="1"/>
        <v>B.09</v>
      </c>
    </row>
    <row r="108" spans="1:5">
      <c r="A108" s="4">
        <v>102</v>
      </c>
      <c r="B108" s="1" t="str" cm="1">
        <f t="array" ref="B108:D108">_xlfn.TEXTSPLIT(Entries!$B110,",")</f>
        <v>2</v>
      </c>
      <c r="C108" s="1" t="str">
        <v>C.09</v>
      </c>
      <c r="D108" s="1" t="str">
        <v>H.09</v>
      </c>
      <c r="E108" s="6" t="str">
        <f t="shared" si="1"/>
        <v>C.09</v>
      </c>
    </row>
    <row r="109" spans="1:5">
      <c r="A109" s="4">
        <v>103</v>
      </c>
      <c r="B109" s="1" t="str" cm="1">
        <f t="array" ref="B109:D109">_xlfn.TEXTSPLIT(Entries!$B111,",")</f>
        <v>2</v>
      </c>
      <c r="C109" s="1" t="str">
        <v>K.09</v>
      </c>
      <c r="D109" s="1" t="str">
        <v>D.09</v>
      </c>
      <c r="E109" s="6" t="str">
        <f t="shared" si="1"/>
        <v>K.09</v>
      </c>
    </row>
    <row r="110" spans="1:5">
      <c r="A110" s="4">
        <v>104</v>
      </c>
      <c r="B110" s="1" t="str" cm="1">
        <f t="array" ref="B110:D110">_xlfn.TEXTSPLIT(Entries!$B112,",")</f>
        <v>2</v>
      </c>
      <c r="C110" s="1" t="str">
        <v>K.10</v>
      </c>
      <c r="D110" s="1" t="str">
        <v>I.09</v>
      </c>
      <c r="E110" s="6" t="str">
        <f t="shared" si="1"/>
        <v>K.10</v>
      </c>
    </row>
    <row r="111" spans="1:5">
      <c r="A111" s="4">
        <v>105</v>
      </c>
      <c r="B111" s="1" t="str" cm="1">
        <f t="array" ref="B111:D111">_xlfn.TEXTSPLIT(Entries!$B113,",")</f>
        <v>2</v>
      </c>
      <c r="C111" s="1" t="str">
        <v>E.10</v>
      </c>
      <c r="D111" s="1" t="str">
        <v>I.10</v>
      </c>
      <c r="E111" s="6" t="str">
        <f t="shared" si="1"/>
        <v>E.10</v>
      </c>
    </row>
    <row r="112" spans="1:5">
      <c r="A112" s="4">
        <v>106</v>
      </c>
      <c r="B112" s="1" t="str" cm="1">
        <f t="array" ref="B112:D112">_xlfn.TEXTSPLIT(Entries!$B114,",")</f>
        <v>2</v>
      </c>
      <c r="C112" s="1" t="str">
        <v>A.10</v>
      </c>
      <c r="D112" s="1" t="str">
        <v>C.10</v>
      </c>
      <c r="E112" s="6" t="str">
        <f t="shared" si="1"/>
        <v>A.10</v>
      </c>
    </row>
    <row r="113" spans="1:5">
      <c r="A113" s="4">
        <v>107</v>
      </c>
      <c r="B113" s="1" t="str" cm="1">
        <f t="array" ref="B113:D113">_xlfn.TEXTSPLIT(Entries!$B115,",")</f>
        <v>2</v>
      </c>
      <c r="C113" s="1" t="str">
        <v>B.10</v>
      </c>
      <c r="D113" s="1" t="str">
        <v>D.10</v>
      </c>
      <c r="E113" s="6" t="str">
        <f t="shared" si="1"/>
        <v>B.10</v>
      </c>
    </row>
    <row r="114" spans="1:5">
      <c r="A114" s="4">
        <v>108</v>
      </c>
      <c r="B114" s="1" t="str" cm="1">
        <f t="array" ref="B114:D114">_xlfn.TEXTSPLIT(Entries!$B116,",")</f>
        <v>2</v>
      </c>
      <c r="C114" s="1" t="str">
        <v>F.10</v>
      </c>
      <c r="D114" s="1" t="str">
        <v>G.10</v>
      </c>
      <c r="E114" s="6" t="str">
        <f t="shared" si="1"/>
        <v>F.10</v>
      </c>
    </row>
    <row r="115" spans="1:5">
      <c r="A115" s="4">
        <v>109</v>
      </c>
      <c r="B115" s="1" t="str" cm="1">
        <f t="array" ref="B115:D115">_xlfn.TEXTSPLIT(Entries!$B117,",")</f>
        <v>2</v>
      </c>
      <c r="C115" s="1" t="str">
        <v>J.10</v>
      </c>
      <c r="D115" s="1" t="str">
        <v>H.10</v>
      </c>
      <c r="E115" s="6" t="str">
        <f t="shared" si="1"/>
        <v>J.10</v>
      </c>
    </row>
    <row r="116" spans="1:5">
      <c r="A116" s="4">
        <v>110</v>
      </c>
      <c r="B116" s="1" t="str" cm="1">
        <f t="array" ref="B116:D116">_xlfn.TEXTSPLIT(Entries!$B118,",")</f>
        <v>3</v>
      </c>
      <c r="C116" s="1" t="str">
        <v>B.01</v>
      </c>
      <c r="D116" s="1" t="str">
        <v>J.01</v>
      </c>
      <c r="E116" s="6" t="str">
        <f t="shared" si="1"/>
        <v>B.01</v>
      </c>
    </row>
    <row r="117" spans="1:5">
      <c r="A117" s="4">
        <v>111</v>
      </c>
      <c r="B117" s="1" t="str" cm="1">
        <f t="array" ref="B117:D117">_xlfn.TEXTSPLIT(Entries!$B119,",")</f>
        <v>3</v>
      </c>
      <c r="C117" s="1" t="str">
        <v>F.01</v>
      </c>
      <c r="D117" s="1" t="str">
        <v>E.01</v>
      </c>
      <c r="E117" s="6" t="str">
        <f t="shared" si="1"/>
        <v>F.01</v>
      </c>
    </row>
    <row r="118" spans="1:5">
      <c r="A118" s="4">
        <v>112</v>
      </c>
      <c r="B118" s="1" t="str" cm="1">
        <f t="array" ref="B118:D118">_xlfn.TEXTSPLIT(Entries!$B120,",")</f>
        <v>3</v>
      </c>
      <c r="C118" s="1" t="str">
        <v>G.01</v>
      </c>
      <c r="D118" s="1" t="str">
        <v>H.01</v>
      </c>
      <c r="E118" s="6" t="str">
        <f t="shared" si="1"/>
        <v>G.01</v>
      </c>
    </row>
    <row r="119" spans="1:5">
      <c r="A119" s="4">
        <v>113</v>
      </c>
      <c r="B119" s="1" t="str" cm="1">
        <f t="array" ref="B119:D119">_xlfn.TEXTSPLIT(Entries!$B121,",")</f>
        <v>3</v>
      </c>
      <c r="C119" s="1" t="str">
        <v>D.01</v>
      </c>
      <c r="D119" s="1" t="str">
        <v>K.01</v>
      </c>
      <c r="E119" s="6" t="str">
        <f t="shared" si="1"/>
        <v>D.01</v>
      </c>
    </row>
    <row r="120" spans="1:5">
      <c r="A120" s="4">
        <v>114</v>
      </c>
      <c r="B120" s="1" t="str" cm="1">
        <f t="array" ref="B120:D120">_xlfn.TEXTSPLIT(Entries!$B122,",")</f>
        <v>3</v>
      </c>
      <c r="C120" s="1" t="str">
        <v>I.01</v>
      </c>
      <c r="D120" s="1" t="str">
        <v>C.01</v>
      </c>
      <c r="E120" s="6" t="str">
        <f t="shared" si="1"/>
        <v>I.01</v>
      </c>
    </row>
    <row r="121" spans="1:5">
      <c r="A121" s="4">
        <v>115</v>
      </c>
      <c r="B121" s="1" t="str" cm="1">
        <f t="array" ref="B121:D121">_xlfn.TEXTSPLIT(Entries!$B123,",")</f>
        <v>3</v>
      </c>
      <c r="C121" s="1" t="str">
        <v>B.02</v>
      </c>
      <c r="D121" s="1" t="str">
        <v>A.01</v>
      </c>
      <c r="E121" s="6" t="str">
        <f t="shared" si="1"/>
        <v>B.02</v>
      </c>
    </row>
    <row r="122" spans="1:5">
      <c r="A122" s="4">
        <v>116</v>
      </c>
      <c r="B122" s="1" t="str" cm="1">
        <f t="array" ref="B122:D122">_xlfn.TEXTSPLIT(Entries!$B124,",")</f>
        <v>3</v>
      </c>
      <c r="C122" s="1" t="str">
        <v>C.02</v>
      </c>
      <c r="D122" s="1" t="str">
        <v>E.02</v>
      </c>
      <c r="E122" s="6" t="str">
        <f t="shared" si="1"/>
        <v>C.02</v>
      </c>
    </row>
    <row r="123" spans="1:5">
      <c r="A123" s="4">
        <v>117</v>
      </c>
      <c r="B123" s="1" t="str" cm="1">
        <f t="array" ref="B123:D123">_xlfn.TEXTSPLIT(Entries!$B125,",")</f>
        <v>3</v>
      </c>
      <c r="C123" s="1" t="str">
        <v>H.02</v>
      </c>
      <c r="D123" s="1" t="str">
        <v>D.02</v>
      </c>
      <c r="E123" s="6" t="str">
        <f t="shared" si="1"/>
        <v>H.02</v>
      </c>
    </row>
    <row r="124" spans="1:5">
      <c r="A124" s="4">
        <v>118</v>
      </c>
      <c r="B124" s="1" t="str" cm="1">
        <f t="array" ref="B124:D124">_xlfn.TEXTSPLIT(Entries!$B126,",")</f>
        <v>3</v>
      </c>
      <c r="C124" s="1" t="str">
        <v>F.02</v>
      </c>
      <c r="D124" s="1" t="str">
        <v>K.02</v>
      </c>
      <c r="E124" s="6" t="str">
        <f t="shared" si="1"/>
        <v>F.02</v>
      </c>
    </row>
    <row r="125" spans="1:5">
      <c r="A125" s="4">
        <v>119</v>
      </c>
      <c r="B125" s="1" t="str" cm="1">
        <f t="array" ref="B125:D125">_xlfn.TEXTSPLIT(Entries!$B127,",")</f>
        <v>3</v>
      </c>
      <c r="C125" s="1" t="str">
        <v>I.02</v>
      </c>
      <c r="D125" s="1" t="str">
        <v>G.02</v>
      </c>
      <c r="E125" s="6" t="str">
        <f t="shared" si="1"/>
        <v>I.02</v>
      </c>
    </row>
    <row r="126" spans="1:5">
      <c r="A126" s="4">
        <v>120</v>
      </c>
      <c r="B126" s="1" t="str" cm="1">
        <f t="array" ref="B126:D126">_xlfn.TEXTSPLIT(Entries!$B128,",")</f>
        <v>3</v>
      </c>
      <c r="C126" s="1" t="str">
        <v>J.02</v>
      </c>
      <c r="D126" s="1" t="str">
        <v>A.02</v>
      </c>
      <c r="E126" s="6" t="str">
        <f t="shared" si="1"/>
        <v>J.02</v>
      </c>
    </row>
    <row r="127" spans="1:5">
      <c r="A127" s="4">
        <v>121</v>
      </c>
      <c r="B127" s="1" t="str" cm="1">
        <f t="array" ref="B127:D127">_xlfn.TEXTSPLIT(Entries!$B129,",")</f>
        <v>3</v>
      </c>
      <c r="C127" s="1" t="str">
        <v>H.03</v>
      </c>
      <c r="D127" s="1" t="str">
        <v>E.03</v>
      </c>
      <c r="E127" s="6" t="str">
        <f t="shared" si="1"/>
        <v>H.03</v>
      </c>
    </row>
    <row r="128" spans="1:5">
      <c r="A128" s="4">
        <v>122</v>
      </c>
      <c r="B128" s="1" t="str" cm="1">
        <f t="array" ref="B128:D128">_xlfn.TEXTSPLIT(Entries!$B130,",")</f>
        <v>3</v>
      </c>
      <c r="C128" s="1" t="str">
        <v>F.03</v>
      </c>
      <c r="D128" s="1" t="str">
        <v>D.03</v>
      </c>
      <c r="E128" s="6" t="str">
        <f t="shared" si="1"/>
        <v>F.03</v>
      </c>
    </row>
    <row r="129" spans="1:5">
      <c r="A129" s="4">
        <v>123</v>
      </c>
      <c r="B129" s="1" t="str" cm="1">
        <f t="array" ref="B129:D129">_xlfn.TEXTSPLIT(Entries!$B131,",")</f>
        <v>3</v>
      </c>
      <c r="C129" s="1" t="str">
        <v>J.03</v>
      </c>
      <c r="D129" s="1" t="str">
        <v>B.03</v>
      </c>
      <c r="E129" s="6" t="str">
        <f t="shared" si="1"/>
        <v>J.03</v>
      </c>
    </row>
    <row r="130" spans="1:5">
      <c r="A130" s="4">
        <v>124</v>
      </c>
      <c r="B130" s="1" t="str" cm="1">
        <f t="array" ref="B130:D130">_xlfn.TEXTSPLIT(Entries!$B132,",")</f>
        <v>3</v>
      </c>
      <c r="C130" s="1" t="str">
        <v>K.03</v>
      </c>
      <c r="D130" s="1" t="str">
        <v>A.03</v>
      </c>
      <c r="E130" s="6" t="str">
        <f t="shared" si="1"/>
        <v>K.03</v>
      </c>
    </row>
    <row r="131" spans="1:5">
      <c r="A131" s="4">
        <v>125</v>
      </c>
      <c r="B131" s="1" t="str" cm="1">
        <f t="array" ref="B131:D131">_xlfn.TEXTSPLIT(Entries!$B133,",")</f>
        <v>3</v>
      </c>
      <c r="C131" s="1" t="str">
        <v>C.03</v>
      </c>
      <c r="D131" s="1" t="str">
        <v>I.03</v>
      </c>
      <c r="E131" s="6" t="str">
        <f t="shared" si="1"/>
        <v>C.03</v>
      </c>
    </row>
    <row r="132" spans="1:5">
      <c r="A132" s="4">
        <v>126</v>
      </c>
      <c r="B132" s="1" t="str" cm="1">
        <f t="array" ref="B132:D132">_xlfn.TEXTSPLIT(Entries!$B134,",")</f>
        <v>3</v>
      </c>
      <c r="C132" s="1" t="str">
        <v>A.04</v>
      </c>
      <c r="D132" s="1" t="str">
        <v>G.03</v>
      </c>
      <c r="E132" s="6" t="str">
        <f t="shared" si="1"/>
        <v>A.04</v>
      </c>
    </row>
    <row r="133" spans="1:5">
      <c r="A133" s="4">
        <v>127</v>
      </c>
      <c r="B133" s="1" t="str" cm="1">
        <f t="array" ref="B133:D133">_xlfn.TEXTSPLIT(Entries!$B135,",")</f>
        <v>3</v>
      </c>
      <c r="C133" s="1" t="str">
        <v>E.04</v>
      </c>
      <c r="D133" s="1" t="str">
        <v>B.04</v>
      </c>
      <c r="E133" s="6" t="str">
        <f t="shared" si="1"/>
        <v>E.04</v>
      </c>
    </row>
    <row r="134" spans="1:5">
      <c r="A134" s="4">
        <v>128</v>
      </c>
      <c r="B134" s="1" t="str" cm="1">
        <f t="array" ref="B134:D134">_xlfn.TEXTSPLIT(Entries!$B136,",")</f>
        <v>3</v>
      </c>
      <c r="C134" s="1" t="str">
        <v>C.04</v>
      </c>
      <c r="D134" s="1" t="str">
        <v>I.04</v>
      </c>
      <c r="E134" s="6" t="str">
        <f t="shared" ref="E134:E170" si="2">C134</f>
        <v>C.04</v>
      </c>
    </row>
    <row r="135" spans="1:5">
      <c r="A135" s="4">
        <v>129</v>
      </c>
      <c r="B135" s="1" t="str" cm="1">
        <f t="array" ref="B135:D135">_xlfn.TEXTSPLIT(Entries!$B137,",")</f>
        <v>3</v>
      </c>
      <c r="C135" s="1" t="str">
        <v>G.04</v>
      </c>
      <c r="D135" s="1" t="str">
        <v>F.04</v>
      </c>
      <c r="E135" s="6" t="str">
        <f t="shared" si="2"/>
        <v>G.04</v>
      </c>
    </row>
    <row r="136" spans="1:5">
      <c r="A136" s="4">
        <v>130</v>
      </c>
      <c r="B136" s="1" t="str" cm="1">
        <f t="array" ref="B136:D136">_xlfn.TEXTSPLIT(Entries!$B138,",")</f>
        <v>3</v>
      </c>
      <c r="C136" s="1" t="str">
        <v>H.04</v>
      </c>
      <c r="D136" s="1" t="str">
        <v>D.04</v>
      </c>
      <c r="E136" s="6" t="str">
        <f t="shared" si="2"/>
        <v>H.04</v>
      </c>
    </row>
    <row r="137" spans="1:5">
      <c r="A137" s="4">
        <v>131</v>
      </c>
      <c r="B137" s="1" t="str" cm="1">
        <f t="array" ref="B137:D137">_xlfn.TEXTSPLIT(Entries!$B139,",")</f>
        <v>3</v>
      </c>
      <c r="C137" s="1" t="str">
        <v>K.04</v>
      </c>
      <c r="D137" s="1" t="str">
        <v>J.04</v>
      </c>
      <c r="E137" s="6" t="str">
        <f t="shared" si="2"/>
        <v>K.04</v>
      </c>
    </row>
    <row r="138" spans="1:5">
      <c r="A138" s="4">
        <v>132</v>
      </c>
      <c r="B138" s="1" t="str" cm="1">
        <f t="array" ref="B138:D138">_xlfn.TEXTSPLIT(Entries!$B140,",")</f>
        <v>3</v>
      </c>
      <c r="C138" s="1" t="str">
        <v>A.05</v>
      </c>
      <c r="D138" s="1" t="str">
        <v>E.05</v>
      </c>
      <c r="E138" s="6" t="str">
        <f t="shared" si="2"/>
        <v>A.05</v>
      </c>
    </row>
    <row r="139" spans="1:5">
      <c r="A139" s="4">
        <v>133</v>
      </c>
      <c r="B139" s="1" t="str" cm="1">
        <f t="array" ref="B139:D139">_xlfn.TEXTSPLIT(Entries!$B141,",")</f>
        <v>3</v>
      </c>
      <c r="C139" s="1" t="str">
        <v>K.05</v>
      </c>
      <c r="D139" s="1" t="str">
        <v>H.05</v>
      </c>
      <c r="E139" s="6" t="str">
        <f t="shared" si="2"/>
        <v>K.05</v>
      </c>
    </row>
    <row r="140" spans="1:5">
      <c r="A140" s="4">
        <v>134</v>
      </c>
      <c r="B140" s="1" t="str" cm="1">
        <f t="array" ref="B140:D140">_xlfn.TEXTSPLIT(Entries!$B142,",")</f>
        <v>3</v>
      </c>
      <c r="C140" s="1" t="str">
        <v>I.05</v>
      </c>
      <c r="D140" s="1" t="str">
        <v>F.05</v>
      </c>
      <c r="E140" s="6" t="str">
        <f t="shared" si="2"/>
        <v>I.05</v>
      </c>
    </row>
    <row r="141" spans="1:5">
      <c r="A141" s="4">
        <v>135</v>
      </c>
      <c r="B141" s="1" t="str" cm="1">
        <f t="array" ref="B141:D141">_xlfn.TEXTSPLIT(Entries!$B143,",")</f>
        <v>3</v>
      </c>
      <c r="C141" s="1" t="str">
        <v>D.05</v>
      </c>
      <c r="D141" s="1" t="str">
        <v>G.05</v>
      </c>
      <c r="E141" s="6" t="str">
        <f t="shared" si="2"/>
        <v>D.05</v>
      </c>
    </row>
    <row r="142" spans="1:5">
      <c r="A142" s="4">
        <v>136</v>
      </c>
      <c r="B142" s="1" t="str" cm="1">
        <f t="array" ref="B142:D142">_xlfn.TEXTSPLIT(Entries!$B144,",")</f>
        <v>3</v>
      </c>
      <c r="C142" s="1" t="str">
        <v>J.05</v>
      </c>
      <c r="D142" s="1" t="str">
        <v>C.05</v>
      </c>
      <c r="E142" s="6" t="str">
        <f t="shared" si="2"/>
        <v>J.05</v>
      </c>
    </row>
    <row r="143" spans="1:5">
      <c r="A143" s="4">
        <v>137</v>
      </c>
      <c r="B143" s="1" t="str" cm="1">
        <f t="array" ref="B143:D143">_xlfn.TEXTSPLIT(Entries!$B145,",")</f>
        <v>3</v>
      </c>
      <c r="C143" s="1" t="str">
        <v>G.06</v>
      </c>
      <c r="D143" s="1" t="str">
        <v>B.05</v>
      </c>
      <c r="E143" s="6" t="str">
        <f t="shared" si="2"/>
        <v>G.06</v>
      </c>
    </row>
    <row r="144" spans="1:5">
      <c r="A144" s="4">
        <v>138</v>
      </c>
      <c r="B144" s="1" t="str" cm="1">
        <f t="array" ref="B144:D144">_xlfn.TEXTSPLIT(Entries!$B146,",")</f>
        <v>3</v>
      </c>
      <c r="C144" s="1" t="str">
        <v>F.06</v>
      </c>
      <c r="D144" s="1" t="str">
        <v>C.06</v>
      </c>
      <c r="E144" s="6" t="str">
        <f t="shared" si="2"/>
        <v>F.06</v>
      </c>
    </row>
    <row r="145" spans="1:5">
      <c r="A145" s="4">
        <v>139</v>
      </c>
      <c r="B145" s="1" t="str" cm="1">
        <f t="array" ref="B145:D145">_xlfn.TEXTSPLIT(Entries!$B147,",")</f>
        <v>3</v>
      </c>
      <c r="C145" s="1" t="str">
        <v>A.06</v>
      </c>
      <c r="D145" s="1" t="str">
        <v>I.06</v>
      </c>
      <c r="E145" s="6" t="str">
        <f t="shared" si="2"/>
        <v>A.06</v>
      </c>
    </row>
    <row r="146" spans="1:5">
      <c r="A146" s="4">
        <v>140</v>
      </c>
      <c r="B146" s="1" t="str" cm="1">
        <f t="array" ref="B146:D146">_xlfn.TEXTSPLIT(Entries!$B148,",")</f>
        <v>3</v>
      </c>
      <c r="C146" s="1" t="str">
        <v>B.06</v>
      </c>
      <c r="D146" s="1" t="str">
        <v>K.06</v>
      </c>
      <c r="E146" s="6" t="str">
        <f t="shared" si="2"/>
        <v>B.06</v>
      </c>
    </row>
    <row r="147" spans="1:5">
      <c r="A147" s="4">
        <v>141</v>
      </c>
      <c r="B147" s="1" t="str" cm="1">
        <f t="array" ref="B147:D147">_xlfn.TEXTSPLIT(Entries!$B149,",")</f>
        <v>3</v>
      </c>
      <c r="C147" s="1" t="str">
        <v>D.06</v>
      </c>
      <c r="D147" s="1" t="str">
        <v>J.06</v>
      </c>
      <c r="E147" s="6" t="str">
        <f t="shared" si="2"/>
        <v>D.06</v>
      </c>
    </row>
    <row r="148" spans="1:5">
      <c r="A148" s="4">
        <v>142</v>
      </c>
      <c r="B148" s="1" t="str" cm="1">
        <f t="array" ref="B148:D148">_xlfn.TEXTSPLIT(Entries!$B150,",")</f>
        <v>3</v>
      </c>
      <c r="C148" s="1" t="str">
        <v>E.06</v>
      </c>
      <c r="D148" s="1" t="str">
        <v>H.06</v>
      </c>
      <c r="E148" s="6" t="str">
        <f t="shared" si="2"/>
        <v>E.06</v>
      </c>
    </row>
    <row r="149" spans="1:5">
      <c r="A149" s="4">
        <v>143</v>
      </c>
      <c r="B149" s="1" t="str" cm="1">
        <f t="array" ref="B149:D149">_xlfn.TEXTSPLIT(Entries!$B151,",")</f>
        <v>3</v>
      </c>
      <c r="C149" s="1" t="str">
        <v>A.07</v>
      </c>
      <c r="D149" s="1" t="str">
        <v>C.07</v>
      </c>
      <c r="E149" s="6" t="str">
        <f t="shared" si="2"/>
        <v>A.07</v>
      </c>
    </row>
    <row r="150" spans="1:5">
      <c r="A150" s="4">
        <v>144</v>
      </c>
      <c r="B150" s="1" t="str" cm="1">
        <f t="array" ref="B150:D150">_xlfn.TEXTSPLIT(Entries!$B152,",")</f>
        <v>3</v>
      </c>
      <c r="C150" s="1" t="str">
        <v>B.07</v>
      </c>
      <c r="D150" s="1" t="str">
        <v>F.07</v>
      </c>
      <c r="E150" s="6" t="str">
        <f t="shared" si="2"/>
        <v>B.07</v>
      </c>
    </row>
    <row r="151" spans="1:5">
      <c r="A151" s="4">
        <v>145</v>
      </c>
      <c r="B151" s="1" t="str" cm="1">
        <f t="array" ref="B151:D151">_xlfn.TEXTSPLIT(Entries!$B153,",")</f>
        <v>3</v>
      </c>
      <c r="C151" s="1" t="str">
        <v>E.07</v>
      </c>
      <c r="D151" s="1" t="str">
        <v>G.07</v>
      </c>
      <c r="E151" s="6" t="str">
        <f t="shared" si="2"/>
        <v>E.07</v>
      </c>
    </row>
    <row r="152" spans="1:5">
      <c r="A152" s="4">
        <v>146</v>
      </c>
      <c r="B152" s="1" t="str" cm="1">
        <f t="array" ref="B152:D152">_xlfn.TEXTSPLIT(Entries!$B154,",")</f>
        <v>3</v>
      </c>
      <c r="C152" s="1" t="str">
        <v>K.07</v>
      </c>
      <c r="D152" s="1" t="str">
        <v>H.07</v>
      </c>
      <c r="E152" s="6" t="str">
        <f t="shared" si="2"/>
        <v>K.07</v>
      </c>
    </row>
    <row r="153" spans="1:5">
      <c r="A153" s="4">
        <v>147</v>
      </c>
      <c r="B153" s="1" t="str" cm="1">
        <f t="array" ref="B153:D153">_xlfn.TEXTSPLIT(Entries!$B155,",")</f>
        <v>3</v>
      </c>
      <c r="C153" s="1" t="str">
        <v>J.07</v>
      </c>
      <c r="D153" s="1" t="str">
        <v>I.07</v>
      </c>
      <c r="E153" s="6" t="str">
        <f t="shared" si="2"/>
        <v>J.07</v>
      </c>
    </row>
    <row r="154" spans="1:5">
      <c r="A154" s="4">
        <v>148</v>
      </c>
      <c r="B154" s="1" t="str" cm="1">
        <f t="array" ref="B154:D154">_xlfn.TEXTSPLIT(Entries!$B156,",")</f>
        <v>3</v>
      </c>
      <c r="C154" s="1" t="str">
        <v>E.08</v>
      </c>
      <c r="D154" s="1" t="str">
        <v>D.07</v>
      </c>
      <c r="E154" s="6" t="str">
        <f t="shared" si="2"/>
        <v>E.08</v>
      </c>
    </row>
    <row r="155" spans="1:5">
      <c r="A155" s="4">
        <v>149</v>
      </c>
      <c r="B155" s="1" t="str" cm="1">
        <f t="array" ref="B155:D155">_xlfn.TEXTSPLIT(Entries!$B157,",")</f>
        <v>3</v>
      </c>
      <c r="C155" s="1" t="str">
        <v>C.08</v>
      </c>
      <c r="D155" s="1" t="str">
        <v>H.08</v>
      </c>
      <c r="E155" s="6" t="str">
        <f t="shared" si="2"/>
        <v>C.08</v>
      </c>
    </row>
    <row r="156" spans="1:5">
      <c r="A156" s="4">
        <v>150</v>
      </c>
      <c r="B156" s="1" t="str" cm="1">
        <f t="array" ref="B156:D156">_xlfn.TEXTSPLIT(Entries!$B158,",")</f>
        <v>3</v>
      </c>
      <c r="C156" s="1" t="str">
        <v>A.08</v>
      </c>
      <c r="D156" s="1" t="str">
        <v>I.08</v>
      </c>
      <c r="E156" s="6" t="str">
        <f t="shared" si="2"/>
        <v>A.08</v>
      </c>
    </row>
    <row r="157" spans="1:5">
      <c r="A157" s="4">
        <v>151</v>
      </c>
      <c r="B157" s="1" t="str" cm="1">
        <f t="array" ref="B157:D157">_xlfn.TEXTSPLIT(Entries!$B159,",")</f>
        <v>3</v>
      </c>
      <c r="C157" s="1" t="str">
        <v>B.08</v>
      </c>
      <c r="D157" s="1" t="str">
        <v>D.08</v>
      </c>
      <c r="E157" s="6" t="str">
        <f t="shared" si="2"/>
        <v>B.08</v>
      </c>
    </row>
    <row r="158" spans="1:5">
      <c r="A158" s="4">
        <v>152</v>
      </c>
      <c r="B158" s="1" t="str" cm="1">
        <f t="array" ref="B158:D158">_xlfn.TEXTSPLIT(Entries!$B160,",")</f>
        <v>3</v>
      </c>
      <c r="C158" s="1" t="str">
        <v>F.08</v>
      </c>
      <c r="D158" s="1" t="str">
        <v>J.08</v>
      </c>
      <c r="E158" s="6" t="str">
        <f t="shared" si="2"/>
        <v>F.08</v>
      </c>
    </row>
    <row r="159" spans="1:5">
      <c r="A159" s="4">
        <v>153</v>
      </c>
      <c r="B159" s="1" t="str" cm="1">
        <f t="array" ref="B159:D159">_xlfn.TEXTSPLIT(Entries!$B161,",")</f>
        <v>3</v>
      </c>
      <c r="C159" s="1" t="str">
        <v>K.08</v>
      </c>
      <c r="D159" s="1" t="str">
        <v>G.08</v>
      </c>
      <c r="E159" s="6" t="str">
        <f t="shared" si="2"/>
        <v>K.08</v>
      </c>
    </row>
    <row r="160" spans="1:5">
      <c r="A160" s="4">
        <v>154</v>
      </c>
      <c r="B160" s="1" t="str" cm="1">
        <f t="array" ref="B160:D160">_xlfn.TEXTSPLIT(Entries!$B162,",")</f>
        <v>3</v>
      </c>
      <c r="C160" s="1" t="str">
        <v>J.09</v>
      </c>
      <c r="D160" s="1" t="str">
        <v>K.09</v>
      </c>
      <c r="E160" s="6" t="str">
        <f t="shared" si="2"/>
        <v>J.09</v>
      </c>
    </row>
    <row r="161" spans="1:5">
      <c r="A161" s="4">
        <v>155</v>
      </c>
      <c r="B161" s="1" t="str" cm="1">
        <f t="array" ref="B161:D161">_xlfn.TEXTSPLIT(Entries!$B163,",")</f>
        <v>3</v>
      </c>
      <c r="C161" s="1" t="str">
        <v>I.09</v>
      </c>
      <c r="D161" s="1" t="str">
        <v>B.09</v>
      </c>
      <c r="E161" s="6" t="str">
        <f t="shared" si="2"/>
        <v>I.09</v>
      </c>
    </row>
    <row r="162" spans="1:5">
      <c r="A162" s="4">
        <v>156</v>
      </c>
      <c r="B162" s="1" t="str" cm="1">
        <f t="array" ref="B162:D162">_xlfn.TEXTSPLIT(Entries!$B164,",")</f>
        <v>3</v>
      </c>
      <c r="C162" s="1" t="str">
        <v>H.09</v>
      </c>
      <c r="D162" s="1" t="str">
        <v>A.09</v>
      </c>
      <c r="E162" s="6" t="str">
        <f t="shared" si="2"/>
        <v>H.09</v>
      </c>
    </row>
    <row r="163" spans="1:5">
      <c r="A163" s="4">
        <v>157</v>
      </c>
      <c r="B163" s="1" t="str" cm="1">
        <f t="array" ref="B163:D163">_xlfn.TEXTSPLIT(Entries!$B165,",")</f>
        <v>3</v>
      </c>
      <c r="C163" s="1" t="str">
        <v>G.09</v>
      </c>
      <c r="D163" s="1" t="str">
        <v>C.09</v>
      </c>
      <c r="E163" s="6" t="str">
        <f t="shared" si="2"/>
        <v>G.09</v>
      </c>
    </row>
    <row r="164" spans="1:5">
      <c r="A164" s="4">
        <v>158</v>
      </c>
      <c r="B164" s="1" t="str" cm="1">
        <f t="array" ref="B164:D164">_xlfn.TEXTSPLIT(Entries!$B166,",")</f>
        <v>3</v>
      </c>
      <c r="C164" s="1" t="str">
        <v>D.09</v>
      </c>
      <c r="D164" s="1" t="str">
        <v>E.09</v>
      </c>
      <c r="E164" s="6" t="str">
        <f t="shared" si="2"/>
        <v>D.09</v>
      </c>
    </row>
    <row r="165" spans="1:5">
      <c r="A165" s="4">
        <v>159</v>
      </c>
      <c r="B165" s="1" t="str" cm="1">
        <f t="array" ref="B165:D165">_xlfn.TEXTSPLIT(Entries!$B167,",")</f>
        <v>3</v>
      </c>
      <c r="C165" s="1" t="str">
        <v>D.10</v>
      </c>
      <c r="D165" s="1" t="str">
        <v>F.09</v>
      </c>
      <c r="E165" s="6" t="str">
        <f t="shared" si="2"/>
        <v>D.10</v>
      </c>
    </row>
    <row r="166" spans="1:5">
      <c r="A166" s="4">
        <v>160</v>
      </c>
      <c r="B166" s="1" t="str" cm="1">
        <f t="array" ref="B166:D166">_xlfn.TEXTSPLIT(Entries!$B168,",")</f>
        <v>3</v>
      </c>
      <c r="C166" s="1" t="str">
        <v>H.10</v>
      </c>
      <c r="D166" s="1" t="str">
        <v>A.10</v>
      </c>
      <c r="E166" s="6" t="str">
        <f t="shared" si="2"/>
        <v>H.10</v>
      </c>
    </row>
    <row r="167" spans="1:5">
      <c r="A167" s="4">
        <v>161</v>
      </c>
      <c r="B167" s="1" t="str" cm="1">
        <f t="array" ref="B167:D167">_xlfn.TEXTSPLIT(Entries!$B169,",")</f>
        <v>3</v>
      </c>
      <c r="C167" s="1" t="str">
        <v>G.10</v>
      </c>
      <c r="D167" s="1" t="str">
        <v>B.10</v>
      </c>
      <c r="E167" s="6" t="str">
        <f t="shared" si="2"/>
        <v>G.10</v>
      </c>
    </row>
    <row r="168" spans="1:5">
      <c r="A168" s="4">
        <v>162</v>
      </c>
      <c r="B168" s="1" t="str" cm="1">
        <f t="array" ref="B168:D168">_xlfn.TEXTSPLIT(Entries!$B170,",")</f>
        <v>3</v>
      </c>
      <c r="C168" s="1" t="str">
        <v>I.10</v>
      </c>
      <c r="D168" s="1" t="str">
        <v>F.10</v>
      </c>
      <c r="E168" s="6" t="str">
        <f t="shared" si="2"/>
        <v>I.10</v>
      </c>
    </row>
    <row r="169" spans="1:5">
      <c r="A169" s="4">
        <v>163</v>
      </c>
      <c r="B169" s="1" t="str" cm="1">
        <f t="array" ref="B169:D169">_xlfn.TEXTSPLIT(Entries!$B171,",")</f>
        <v>3</v>
      </c>
      <c r="C169" s="1" t="str">
        <v>C.10</v>
      </c>
      <c r="D169" s="1" t="str">
        <v>J.10</v>
      </c>
      <c r="E169" s="6" t="str">
        <f t="shared" si="2"/>
        <v>C.10</v>
      </c>
    </row>
    <row r="170" spans="1:5">
      <c r="A170" s="4">
        <v>164</v>
      </c>
      <c r="B170" s="1" t="str" cm="1">
        <f t="array" ref="B170:D170">_xlfn.TEXTSPLIT(Entries!$B172,",")</f>
        <v>3</v>
      </c>
      <c r="C170" s="1" t="str">
        <v>E.10</v>
      </c>
      <c r="D170" s="1" t="str">
        <v>K.10</v>
      </c>
      <c r="E170" s="6" t="str">
        <f t="shared" si="2"/>
        <v>E.10</v>
      </c>
    </row>
    <row r="171" spans="1:5">
      <c r="A171" s="4">
        <v>165</v>
      </c>
      <c r="B171" s="2" t="str">
        <f t="shared" ref="B171:B198" ca="1" si="3">IF(INT(A171/$D$4)&lt;$D$3,1+INT(A171/$D$4),"")</f>
        <v/>
      </c>
    </row>
    <row r="172" spans="1:5">
      <c r="A172" s="4">
        <v>166</v>
      </c>
      <c r="B172" s="2" t="str">
        <f t="shared" ca="1" si="3"/>
        <v/>
      </c>
    </row>
    <row r="173" spans="1:5">
      <c r="A173" s="4">
        <v>167</v>
      </c>
      <c r="B173" s="2" t="str">
        <f t="shared" ca="1" si="3"/>
        <v/>
      </c>
    </row>
    <row r="174" spans="1:5">
      <c r="A174" s="4">
        <v>168</v>
      </c>
      <c r="B174" s="2" t="str">
        <f t="shared" ca="1" si="3"/>
        <v/>
      </c>
    </row>
    <row r="175" spans="1:5">
      <c r="A175" s="4">
        <v>169</v>
      </c>
      <c r="B175" s="2" t="str">
        <f t="shared" ca="1" si="3"/>
        <v/>
      </c>
    </row>
    <row r="176" spans="1:5">
      <c r="A176" s="4">
        <v>170</v>
      </c>
      <c r="B176" s="2" t="str">
        <f t="shared" ca="1" si="3"/>
        <v/>
      </c>
    </row>
    <row r="177" spans="1:2">
      <c r="A177" s="4">
        <v>171</v>
      </c>
      <c r="B177" s="2" t="str">
        <f t="shared" ca="1" si="3"/>
        <v/>
      </c>
    </row>
    <row r="178" spans="1:2">
      <c r="A178" s="4">
        <v>172</v>
      </c>
      <c r="B178" s="2" t="str">
        <f t="shared" ca="1" si="3"/>
        <v/>
      </c>
    </row>
    <row r="179" spans="1:2">
      <c r="A179" s="4">
        <v>173</v>
      </c>
      <c r="B179" s="2" t="str">
        <f t="shared" ca="1" si="3"/>
        <v/>
      </c>
    </row>
    <row r="180" spans="1:2">
      <c r="A180" s="4">
        <v>174</v>
      </c>
      <c r="B180" s="2" t="str">
        <f t="shared" ca="1" si="3"/>
        <v/>
      </c>
    </row>
    <row r="181" spans="1:2">
      <c r="A181" s="4">
        <v>175</v>
      </c>
      <c r="B181" s="2" t="str">
        <f t="shared" ca="1" si="3"/>
        <v/>
      </c>
    </row>
    <row r="182" spans="1:2">
      <c r="A182" s="4">
        <v>176</v>
      </c>
      <c r="B182" s="2" t="str">
        <f t="shared" ca="1" si="3"/>
        <v/>
      </c>
    </row>
    <row r="183" spans="1:2">
      <c r="A183" s="4">
        <v>177</v>
      </c>
      <c r="B183" s="2" t="str">
        <f t="shared" ca="1" si="3"/>
        <v/>
      </c>
    </row>
    <row r="184" spans="1:2">
      <c r="A184" s="4">
        <v>178</v>
      </c>
      <c r="B184" s="2" t="str">
        <f t="shared" ca="1" si="3"/>
        <v/>
      </c>
    </row>
    <row r="185" spans="1:2">
      <c r="A185" s="4">
        <v>179</v>
      </c>
      <c r="B185" s="2" t="str">
        <f t="shared" ca="1" si="3"/>
        <v/>
      </c>
    </row>
    <row r="186" spans="1:2">
      <c r="A186" s="4">
        <v>180</v>
      </c>
      <c r="B186" s="2" t="str">
        <f t="shared" ca="1" si="3"/>
        <v/>
      </c>
    </row>
    <row r="187" spans="1:2">
      <c r="A187" s="4">
        <v>181</v>
      </c>
      <c r="B187" s="2" t="str">
        <f t="shared" ca="1" si="3"/>
        <v/>
      </c>
    </row>
    <row r="188" spans="1:2">
      <c r="A188" s="4">
        <v>182</v>
      </c>
      <c r="B188" s="2" t="str">
        <f t="shared" ca="1" si="3"/>
        <v/>
      </c>
    </row>
    <row r="189" spans="1:2">
      <c r="A189" s="4">
        <v>183</v>
      </c>
      <c r="B189" s="2" t="str">
        <f t="shared" ca="1" si="3"/>
        <v/>
      </c>
    </row>
    <row r="190" spans="1:2">
      <c r="A190" s="4">
        <v>184</v>
      </c>
      <c r="B190" s="2" t="str">
        <f t="shared" ca="1" si="3"/>
        <v/>
      </c>
    </row>
    <row r="191" spans="1:2">
      <c r="A191" s="4">
        <v>185</v>
      </c>
      <c r="B191" s="2" t="str">
        <f t="shared" ca="1" si="3"/>
        <v/>
      </c>
    </row>
    <row r="192" spans="1:2">
      <c r="A192" s="4">
        <v>186</v>
      </c>
      <c r="B192" s="2" t="str">
        <f t="shared" ca="1" si="3"/>
        <v/>
      </c>
    </row>
    <row r="193" spans="1:2">
      <c r="A193" s="4">
        <v>187</v>
      </c>
      <c r="B193" s="2" t="str">
        <f t="shared" ca="1" si="3"/>
        <v/>
      </c>
    </row>
    <row r="194" spans="1:2">
      <c r="A194" s="4">
        <v>188</v>
      </c>
      <c r="B194" s="2" t="str">
        <f t="shared" ca="1" si="3"/>
        <v/>
      </c>
    </row>
    <row r="195" spans="1:2">
      <c r="A195" s="4">
        <v>189</v>
      </c>
      <c r="B195" s="2" t="str">
        <f t="shared" ca="1" si="3"/>
        <v/>
      </c>
    </row>
    <row r="196" spans="1:2">
      <c r="A196" s="4">
        <v>190</v>
      </c>
      <c r="B196" s="2" t="str">
        <f t="shared" ca="1" si="3"/>
        <v/>
      </c>
    </row>
    <row r="197" spans="1:2">
      <c r="A197" s="4">
        <v>191</v>
      </c>
      <c r="B197" s="2" t="str">
        <f t="shared" ca="1" si="3"/>
        <v/>
      </c>
    </row>
    <row r="198" spans="1:2">
      <c r="A198" s="4">
        <v>192</v>
      </c>
      <c r="B198" s="2" t="str">
        <f t="shared" ca="1" si="3"/>
        <v/>
      </c>
    </row>
    <row r="199" spans="1:2">
      <c r="A199" s="4">
        <v>193</v>
      </c>
      <c r="B199" s="2" t="str">
        <f t="shared" ref="B199:B262" ca="1" si="4">IF(INT(A199/$D$4)&lt;$D$3,1+INT(A199/$D$4),"")</f>
        <v/>
      </c>
    </row>
    <row r="200" spans="1:2">
      <c r="A200" s="4">
        <v>194</v>
      </c>
      <c r="B200" s="2" t="str">
        <f t="shared" ca="1" si="4"/>
        <v/>
      </c>
    </row>
    <row r="201" spans="1:2">
      <c r="A201" s="4">
        <v>195</v>
      </c>
      <c r="B201" s="2" t="str">
        <f t="shared" ca="1" si="4"/>
        <v/>
      </c>
    </row>
    <row r="202" spans="1:2">
      <c r="A202" s="4">
        <v>196</v>
      </c>
      <c r="B202" s="2" t="str">
        <f t="shared" ca="1" si="4"/>
        <v/>
      </c>
    </row>
    <row r="203" spans="1:2">
      <c r="A203" s="4">
        <v>197</v>
      </c>
      <c r="B203" s="2" t="str">
        <f t="shared" ca="1" si="4"/>
        <v/>
      </c>
    </row>
    <row r="204" spans="1:2">
      <c r="A204" s="4">
        <v>198</v>
      </c>
      <c r="B204" s="2" t="str">
        <f t="shared" ca="1" si="4"/>
        <v/>
      </c>
    </row>
    <row r="205" spans="1:2">
      <c r="A205" s="4">
        <v>199</v>
      </c>
      <c r="B205" s="2" t="str">
        <f t="shared" ca="1" si="4"/>
        <v/>
      </c>
    </row>
    <row r="206" spans="1:2">
      <c r="A206" s="4">
        <v>200</v>
      </c>
      <c r="B206" s="2" t="str">
        <f t="shared" ca="1" si="4"/>
        <v/>
      </c>
    </row>
    <row r="207" spans="1:2">
      <c r="A207" s="4">
        <v>201</v>
      </c>
      <c r="B207" s="2" t="str">
        <f t="shared" ca="1" si="4"/>
        <v/>
      </c>
    </row>
    <row r="208" spans="1:2">
      <c r="A208" s="4">
        <v>202</v>
      </c>
      <c r="B208" s="2" t="str">
        <f t="shared" ca="1" si="4"/>
        <v/>
      </c>
    </row>
    <row r="209" spans="1:2">
      <c r="A209" s="4">
        <v>203</v>
      </c>
      <c r="B209" s="2" t="str">
        <f t="shared" ca="1" si="4"/>
        <v/>
      </c>
    </row>
    <row r="210" spans="1:2">
      <c r="A210" s="4">
        <v>204</v>
      </c>
      <c r="B210" s="2" t="str">
        <f t="shared" ca="1" si="4"/>
        <v/>
      </c>
    </row>
    <row r="211" spans="1:2">
      <c r="A211" s="4">
        <v>205</v>
      </c>
      <c r="B211" s="2" t="str">
        <f t="shared" ca="1" si="4"/>
        <v/>
      </c>
    </row>
    <row r="212" spans="1:2">
      <c r="A212" s="4">
        <v>206</v>
      </c>
      <c r="B212" s="2" t="str">
        <f t="shared" ca="1" si="4"/>
        <v/>
      </c>
    </row>
    <row r="213" spans="1:2">
      <c r="A213" s="4">
        <v>207</v>
      </c>
      <c r="B213" s="2" t="str">
        <f t="shared" ca="1" si="4"/>
        <v/>
      </c>
    </row>
    <row r="214" spans="1:2">
      <c r="A214" s="4">
        <v>208</v>
      </c>
      <c r="B214" s="2" t="str">
        <f t="shared" ca="1" si="4"/>
        <v/>
      </c>
    </row>
    <row r="215" spans="1:2">
      <c r="A215" s="4">
        <v>209</v>
      </c>
      <c r="B215" s="2" t="str">
        <f t="shared" ca="1" si="4"/>
        <v/>
      </c>
    </row>
    <row r="216" spans="1:2">
      <c r="A216" s="4">
        <v>210</v>
      </c>
      <c r="B216" s="2" t="str">
        <f t="shared" ca="1" si="4"/>
        <v/>
      </c>
    </row>
    <row r="217" spans="1:2">
      <c r="A217" s="4">
        <v>211</v>
      </c>
      <c r="B217" s="2" t="str">
        <f t="shared" ca="1" si="4"/>
        <v/>
      </c>
    </row>
    <row r="218" spans="1:2">
      <c r="A218" s="4">
        <v>212</v>
      </c>
      <c r="B218" s="2" t="str">
        <f t="shared" ca="1" si="4"/>
        <v/>
      </c>
    </row>
    <row r="219" spans="1:2">
      <c r="A219" s="4">
        <v>213</v>
      </c>
      <c r="B219" s="2" t="str">
        <f t="shared" ca="1" si="4"/>
        <v/>
      </c>
    </row>
    <row r="220" spans="1:2">
      <c r="A220" s="4">
        <v>214</v>
      </c>
      <c r="B220" s="2" t="str">
        <f t="shared" ca="1" si="4"/>
        <v/>
      </c>
    </row>
    <row r="221" spans="1:2">
      <c r="A221" s="4">
        <v>215</v>
      </c>
      <c r="B221" s="2" t="str">
        <f t="shared" ca="1" si="4"/>
        <v/>
      </c>
    </row>
    <row r="222" spans="1:2">
      <c r="A222" s="4">
        <v>216</v>
      </c>
      <c r="B222" s="2" t="str">
        <f t="shared" ca="1" si="4"/>
        <v/>
      </c>
    </row>
    <row r="223" spans="1:2">
      <c r="A223" s="4">
        <v>217</v>
      </c>
      <c r="B223" s="2" t="str">
        <f t="shared" ca="1" si="4"/>
        <v/>
      </c>
    </row>
    <row r="224" spans="1:2">
      <c r="A224" s="4">
        <v>218</v>
      </c>
      <c r="B224" s="2" t="str">
        <f t="shared" ca="1" si="4"/>
        <v/>
      </c>
    </row>
    <row r="225" spans="1:2">
      <c r="A225" s="4">
        <v>219</v>
      </c>
      <c r="B225" s="2" t="str">
        <f t="shared" ca="1" si="4"/>
        <v/>
      </c>
    </row>
    <row r="226" spans="1:2">
      <c r="A226" s="4">
        <v>220</v>
      </c>
      <c r="B226" s="2" t="str">
        <f t="shared" ca="1" si="4"/>
        <v/>
      </c>
    </row>
    <row r="227" spans="1:2">
      <c r="A227" s="4">
        <v>221</v>
      </c>
      <c r="B227" s="2" t="str">
        <f t="shared" ca="1" si="4"/>
        <v/>
      </c>
    </row>
    <row r="228" spans="1:2">
      <c r="A228" s="4">
        <v>222</v>
      </c>
      <c r="B228" s="2" t="str">
        <f t="shared" ca="1" si="4"/>
        <v/>
      </c>
    </row>
    <row r="229" spans="1:2">
      <c r="A229" s="4">
        <v>223</v>
      </c>
      <c r="B229" s="2" t="str">
        <f t="shared" ca="1" si="4"/>
        <v/>
      </c>
    </row>
    <row r="230" spans="1:2">
      <c r="A230" s="4">
        <v>224</v>
      </c>
      <c r="B230" s="2" t="str">
        <f t="shared" ca="1" si="4"/>
        <v/>
      </c>
    </row>
    <row r="231" spans="1:2">
      <c r="A231" s="4">
        <v>225</v>
      </c>
      <c r="B231" s="2" t="str">
        <f t="shared" ca="1" si="4"/>
        <v/>
      </c>
    </row>
    <row r="232" spans="1:2">
      <c r="A232" s="4">
        <v>226</v>
      </c>
      <c r="B232" s="2" t="str">
        <f t="shared" ca="1" si="4"/>
        <v/>
      </c>
    </row>
    <row r="233" spans="1:2">
      <c r="A233" s="4">
        <v>227</v>
      </c>
      <c r="B233" s="2" t="str">
        <f t="shared" ca="1" si="4"/>
        <v/>
      </c>
    </row>
    <row r="234" spans="1:2">
      <c r="A234" s="4">
        <v>228</v>
      </c>
      <c r="B234" s="2" t="str">
        <f t="shared" ca="1" si="4"/>
        <v/>
      </c>
    </row>
    <row r="235" spans="1:2">
      <c r="A235" s="4">
        <v>229</v>
      </c>
      <c r="B235" s="2" t="str">
        <f t="shared" ca="1" si="4"/>
        <v/>
      </c>
    </row>
    <row r="236" spans="1:2">
      <c r="A236" s="4">
        <v>230</v>
      </c>
      <c r="B236" s="2" t="str">
        <f t="shared" ca="1" si="4"/>
        <v/>
      </c>
    </row>
    <row r="237" spans="1:2">
      <c r="A237" s="4">
        <v>231</v>
      </c>
      <c r="B237" s="2" t="str">
        <f t="shared" ca="1" si="4"/>
        <v/>
      </c>
    </row>
    <row r="238" spans="1:2">
      <c r="A238" s="4">
        <v>232</v>
      </c>
      <c r="B238" s="2" t="str">
        <f t="shared" ca="1" si="4"/>
        <v/>
      </c>
    </row>
    <row r="239" spans="1:2">
      <c r="A239" s="4">
        <v>233</v>
      </c>
      <c r="B239" s="2" t="str">
        <f t="shared" ca="1" si="4"/>
        <v/>
      </c>
    </row>
    <row r="240" spans="1:2">
      <c r="A240" s="4">
        <v>234</v>
      </c>
      <c r="B240" s="2" t="str">
        <f t="shared" ca="1" si="4"/>
        <v/>
      </c>
    </row>
    <row r="241" spans="1:2">
      <c r="A241" s="4">
        <v>235</v>
      </c>
      <c r="B241" s="2" t="str">
        <f t="shared" ca="1" si="4"/>
        <v/>
      </c>
    </row>
    <row r="242" spans="1:2">
      <c r="A242" s="4">
        <v>236</v>
      </c>
      <c r="B242" s="2" t="str">
        <f t="shared" ca="1" si="4"/>
        <v/>
      </c>
    </row>
    <row r="243" spans="1:2">
      <c r="A243" s="4">
        <v>237</v>
      </c>
      <c r="B243" s="2" t="str">
        <f t="shared" ca="1" si="4"/>
        <v/>
      </c>
    </row>
    <row r="244" spans="1:2">
      <c r="A244" s="4">
        <v>238</v>
      </c>
      <c r="B244" s="2" t="str">
        <f t="shared" ca="1" si="4"/>
        <v/>
      </c>
    </row>
    <row r="245" spans="1:2">
      <c r="A245" s="4">
        <v>239</v>
      </c>
      <c r="B245" s="2" t="str">
        <f t="shared" ca="1" si="4"/>
        <v/>
      </c>
    </row>
    <row r="246" spans="1:2">
      <c r="A246" s="4">
        <v>240</v>
      </c>
      <c r="B246" s="2" t="str">
        <f t="shared" ca="1" si="4"/>
        <v/>
      </c>
    </row>
    <row r="247" spans="1:2">
      <c r="A247" s="4">
        <v>241</v>
      </c>
      <c r="B247" s="2" t="str">
        <f t="shared" ca="1" si="4"/>
        <v/>
      </c>
    </row>
    <row r="248" spans="1:2">
      <c r="A248" s="4">
        <v>242</v>
      </c>
      <c r="B248" s="2" t="str">
        <f t="shared" ca="1" si="4"/>
        <v/>
      </c>
    </row>
    <row r="249" spans="1:2">
      <c r="A249" s="4">
        <v>243</v>
      </c>
      <c r="B249" s="2" t="str">
        <f t="shared" ca="1" si="4"/>
        <v/>
      </c>
    </row>
    <row r="250" spans="1:2">
      <c r="A250" s="4">
        <v>244</v>
      </c>
      <c r="B250" s="2" t="str">
        <f t="shared" ca="1" si="4"/>
        <v/>
      </c>
    </row>
    <row r="251" spans="1:2">
      <c r="A251" s="4">
        <v>245</v>
      </c>
      <c r="B251" s="2" t="str">
        <f t="shared" ca="1" si="4"/>
        <v/>
      </c>
    </row>
    <row r="252" spans="1:2">
      <c r="A252" s="4">
        <v>246</v>
      </c>
      <c r="B252" s="2" t="str">
        <f t="shared" ca="1" si="4"/>
        <v/>
      </c>
    </row>
    <row r="253" spans="1:2">
      <c r="A253" s="4">
        <v>247</v>
      </c>
      <c r="B253" s="2" t="str">
        <f t="shared" ca="1" si="4"/>
        <v/>
      </c>
    </row>
    <row r="254" spans="1:2">
      <c r="A254" s="4">
        <v>248</v>
      </c>
      <c r="B254" s="2" t="str">
        <f t="shared" ca="1" si="4"/>
        <v/>
      </c>
    </row>
    <row r="255" spans="1:2">
      <c r="A255" s="4">
        <v>249</v>
      </c>
      <c r="B255" s="2" t="str">
        <f t="shared" ca="1" si="4"/>
        <v/>
      </c>
    </row>
    <row r="256" spans="1:2">
      <c r="A256" s="4">
        <v>250</v>
      </c>
      <c r="B256" s="2" t="str">
        <f t="shared" ca="1" si="4"/>
        <v/>
      </c>
    </row>
    <row r="257" spans="1:2">
      <c r="A257" s="4">
        <v>251</v>
      </c>
      <c r="B257" s="2" t="str">
        <f t="shared" ca="1" si="4"/>
        <v/>
      </c>
    </row>
    <row r="258" spans="1:2">
      <c r="A258" s="4">
        <v>252</v>
      </c>
      <c r="B258" s="2" t="str">
        <f t="shared" ca="1" si="4"/>
        <v/>
      </c>
    </row>
    <row r="259" spans="1:2">
      <c r="A259" s="4">
        <v>253</v>
      </c>
      <c r="B259" s="2" t="str">
        <f t="shared" ca="1" si="4"/>
        <v/>
      </c>
    </row>
    <row r="260" spans="1:2">
      <c r="A260" s="4">
        <v>254</v>
      </c>
      <c r="B260" s="2" t="str">
        <f t="shared" ca="1" si="4"/>
        <v/>
      </c>
    </row>
    <row r="261" spans="1:2">
      <c r="A261" s="4">
        <v>255</v>
      </c>
      <c r="B261" s="2" t="str">
        <f t="shared" ca="1" si="4"/>
        <v/>
      </c>
    </row>
    <row r="262" spans="1:2">
      <c r="A262" s="4">
        <v>256</v>
      </c>
      <c r="B262" s="2" t="str">
        <f t="shared" ca="1" si="4"/>
        <v/>
      </c>
    </row>
    <row r="263" spans="1:2">
      <c r="A263" s="4">
        <v>257</v>
      </c>
      <c r="B263" s="2" t="str">
        <f t="shared" ref="B263:B326" ca="1" si="5">IF(INT(A263/$D$4)&lt;$D$3,1+INT(A263/$D$4),"")</f>
        <v/>
      </c>
    </row>
    <row r="264" spans="1:2">
      <c r="A264" s="4">
        <v>258</v>
      </c>
      <c r="B264" s="2" t="str">
        <f t="shared" ca="1" si="5"/>
        <v/>
      </c>
    </row>
    <row r="265" spans="1:2">
      <c r="A265" s="4">
        <v>259</v>
      </c>
      <c r="B265" s="2" t="str">
        <f t="shared" ca="1" si="5"/>
        <v/>
      </c>
    </row>
    <row r="266" spans="1:2">
      <c r="A266" s="4">
        <v>260</v>
      </c>
      <c r="B266" s="2" t="str">
        <f t="shared" ca="1" si="5"/>
        <v/>
      </c>
    </row>
    <row r="267" spans="1:2">
      <c r="A267" s="4">
        <v>261</v>
      </c>
      <c r="B267" s="2" t="str">
        <f t="shared" ca="1" si="5"/>
        <v/>
      </c>
    </row>
    <row r="268" spans="1:2">
      <c r="A268" s="4">
        <v>262</v>
      </c>
      <c r="B268" s="2" t="str">
        <f t="shared" ca="1" si="5"/>
        <v/>
      </c>
    </row>
    <row r="269" spans="1:2">
      <c r="A269" s="4">
        <v>263</v>
      </c>
      <c r="B269" s="2" t="str">
        <f t="shared" ca="1" si="5"/>
        <v/>
      </c>
    </row>
    <row r="270" spans="1:2">
      <c r="A270" s="4">
        <v>264</v>
      </c>
      <c r="B270" s="2" t="str">
        <f t="shared" ca="1" si="5"/>
        <v/>
      </c>
    </row>
    <row r="271" spans="1:2">
      <c r="A271" s="4">
        <v>265</v>
      </c>
      <c r="B271" s="2" t="str">
        <f t="shared" ca="1" si="5"/>
        <v/>
      </c>
    </row>
    <row r="272" spans="1:2">
      <c r="A272" s="4">
        <v>266</v>
      </c>
      <c r="B272" s="2" t="str">
        <f t="shared" ca="1" si="5"/>
        <v/>
      </c>
    </row>
    <row r="273" spans="1:2">
      <c r="A273" s="4">
        <v>267</v>
      </c>
      <c r="B273" s="2" t="str">
        <f t="shared" ca="1" si="5"/>
        <v/>
      </c>
    </row>
    <row r="274" spans="1:2">
      <c r="A274" s="4">
        <v>268</v>
      </c>
      <c r="B274" s="2" t="str">
        <f t="shared" ca="1" si="5"/>
        <v/>
      </c>
    </row>
    <row r="275" spans="1:2">
      <c r="A275" s="4">
        <v>269</v>
      </c>
      <c r="B275" s="2" t="str">
        <f t="shared" ca="1" si="5"/>
        <v/>
      </c>
    </row>
    <row r="276" spans="1:2">
      <c r="A276" s="4">
        <v>270</v>
      </c>
      <c r="B276" s="2" t="str">
        <f t="shared" ca="1" si="5"/>
        <v/>
      </c>
    </row>
    <row r="277" spans="1:2">
      <c r="A277" s="4">
        <v>271</v>
      </c>
      <c r="B277" s="2" t="str">
        <f t="shared" ca="1" si="5"/>
        <v/>
      </c>
    </row>
    <row r="278" spans="1:2">
      <c r="A278" s="4">
        <v>272</v>
      </c>
      <c r="B278" s="2" t="str">
        <f t="shared" ca="1" si="5"/>
        <v/>
      </c>
    </row>
    <row r="279" spans="1:2">
      <c r="A279" s="4">
        <v>273</v>
      </c>
      <c r="B279" s="2" t="str">
        <f t="shared" ca="1" si="5"/>
        <v/>
      </c>
    </row>
    <row r="280" spans="1:2">
      <c r="A280" s="4">
        <v>274</v>
      </c>
      <c r="B280" s="2" t="str">
        <f t="shared" ca="1" si="5"/>
        <v/>
      </c>
    </row>
    <row r="281" spans="1:2">
      <c r="A281" s="4">
        <v>275</v>
      </c>
      <c r="B281" s="2" t="str">
        <f t="shared" ca="1" si="5"/>
        <v/>
      </c>
    </row>
    <row r="282" spans="1:2">
      <c r="A282" s="4">
        <v>276</v>
      </c>
      <c r="B282" s="2" t="str">
        <f t="shared" ca="1" si="5"/>
        <v/>
      </c>
    </row>
    <row r="283" spans="1:2">
      <c r="A283" s="4">
        <v>277</v>
      </c>
      <c r="B283" s="2" t="str">
        <f t="shared" ca="1" si="5"/>
        <v/>
      </c>
    </row>
    <row r="284" spans="1:2">
      <c r="A284" s="4">
        <v>278</v>
      </c>
      <c r="B284" s="2" t="str">
        <f t="shared" ca="1" si="5"/>
        <v/>
      </c>
    </row>
    <row r="285" spans="1:2">
      <c r="A285" s="4">
        <v>279</v>
      </c>
      <c r="B285" s="2" t="str">
        <f t="shared" ca="1" si="5"/>
        <v/>
      </c>
    </row>
    <row r="286" spans="1:2">
      <c r="A286" s="4">
        <v>280</v>
      </c>
      <c r="B286" s="2" t="str">
        <f t="shared" ca="1" si="5"/>
        <v/>
      </c>
    </row>
    <row r="287" spans="1:2">
      <c r="A287" s="4">
        <v>281</v>
      </c>
      <c r="B287" s="2" t="str">
        <f t="shared" ca="1" si="5"/>
        <v/>
      </c>
    </row>
    <row r="288" spans="1:2">
      <c r="A288" s="4">
        <v>282</v>
      </c>
      <c r="B288" s="2" t="str">
        <f t="shared" ca="1" si="5"/>
        <v/>
      </c>
    </row>
    <row r="289" spans="1:2">
      <c r="A289" s="4">
        <v>283</v>
      </c>
      <c r="B289" s="2" t="str">
        <f t="shared" ca="1" si="5"/>
        <v/>
      </c>
    </row>
    <row r="290" spans="1:2">
      <c r="A290" s="4">
        <v>284</v>
      </c>
      <c r="B290" s="2" t="str">
        <f t="shared" ca="1" si="5"/>
        <v/>
      </c>
    </row>
    <row r="291" spans="1:2">
      <c r="A291" s="4">
        <v>285</v>
      </c>
      <c r="B291" s="2" t="str">
        <f t="shared" ca="1" si="5"/>
        <v/>
      </c>
    </row>
    <row r="292" spans="1:2">
      <c r="A292" s="4">
        <v>286</v>
      </c>
      <c r="B292" s="2" t="str">
        <f t="shared" ca="1" si="5"/>
        <v/>
      </c>
    </row>
    <row r="293" spans="1:2">
      <c r="A293" s="4">
        <v>287</v>
      </c>
      <c r="B293" s="2" t="str">
        <f t="shared" ca="1" si="5"/>
        <v/>
      </c>
    </row>
    <row r="294" spans="1:2">
      <c r="A294" s="4">
        <v>288</v>
      </c>
      <c r="B294" s="2" t="str">
        <f t="shared" ca="1" si="5"/>
        <v/>
      </c>
    </row>
    <row r="295" spans="1:2">
      <c r="A295" s="4">
        <v>289</v>
      </c>
      <c r="B295" s="2" t="str">
        <f t="shared" ca="1" si="5"/>
        <v/>
      </c>
    </row>
    <row r="296" spans="1:2">
      <c r="A296" s="4">
        <v>290</v>
      </c>
      <c r="B296" s="2" t="str">
        <f t="shared" ca="1" si="5"/>
        <v/>
      </c>
    </row>
    <row r="297" spans="1:2">
      <c r="A297" s="4">
        <v>291</v>
      </c>
      <c r="B297" s="2" t="str">
        <f t="shared" ca="1" si="5"/>
        <v/>
      </c>
    </row>
    <row r="298" spans="1:2">
      <c r="A298" s="4">
        <v>292</v>
      </c>
      <c r="B298" s="2" t="str">
        <f t="shared" ca="1" si="5"/>
        <v/>
      </c>
    </row>
    <row r="299" spans="1:2">
      <c r="A299" s="4">
        <v>293</v>
      </c>
      <c r="B299" s="2" t="str">
        <f t="shared" ca="1" si="5"/>
        <v/>
      </c>
    </row>
    <row r="300" spans="1:2">
      <c r="A300" s="4">
        <v>294</v>
      </c>
      <c r="B300" s="2" t="str">
        <f t="shared" ca="1" si="5"/>
        <v/>
      </c>
    </row>
    <row r="301" spans="1:2">
      <c r="A301" s="4">
        <v>295</v>
      </c>
      <c r="B301" s="2" t="str">
        <f t="shared" ca="1" si="5"/>
        <v/>
      </c>
    </row>
    <row r="302" spans="1:2">
      <c r="A302" s="4">
        <v>296</v>
      </c>
      <c r="B302" s="2" t="str">
        <f t="shared" ca="1" si="5"/>
        <v/>
      </c>
    </row>
    <row r="303" spans="1:2">
      <c r="A303" s="4">
        <v>297</v>
      </c>
      <c r="B303" s="2" t="str">
        <f t="shared" ca="1" si="5"/>
        <v/>
      </c>
    </row>
    <row r="304" spans="1:2">
      <c r="A304" s="4">
        <v>298</v>
      </c>
      <c r="B304" s="2" t="str">
        <f t="shared" ca="1" si="5"/>
        <v/>
      </c>
    </row>
    <row r="305" spans="1:2">
      <c r="A305" s="4">
        <v>299</v>
      </c>
      <c r="B305" s="2" t="str">
        <f t="shared" ca="1" si="5"/>
        <v/>
      </c>
    </row>
    <row r="306" spans="1:2">
      <c r="A306" s="4">
        <v>300</v>
      </c>
      <c r="B306" s="2" t="str">
        <f t="shared" ca="1" si="5"/>
        <v/>
      </c>
    </row>
    <row r="307" spans="1:2">
      <c r="A307" s="4">
        <f>A306+1</f>
        <v>301</v>
      </c>
      <c r="B307" s="2" t="str">
        <f t="shared" ca="1" si="5"/>
        <v/>
      </c>
    </row>
    <row r="308" spans="1:2">
      <c r="A308" s="4">
        <f t="shared" ref="A308:A365" si="6">A307+1</f>
        <v>302</v>
      </c>
      <c r="B308" s="2" t="str">
        <f t="shared" ca="1" si="5"/>
        <v/>
      </c>
    </row>
    <row r="309" spans="1:2">
      <c r="A309" s="4">
        <f t="shared" si="6"/>
        <v>303</v>
      </c>
      <c r="B309" s="2" t="str">
        <f t="shared" ca="1" si="5"/>
        <v/>
      </c>
    </row>
    <row r="310" spans="1:2">
      <c r="A310" s="4">
        <f t="shared" si="6"/>
        <v>304</v>
      </c>
      <c r="B310" s="2" t="str">
        <f t="shared" ca="1" si="5"/>
        <v/>
      </c>
    </row>
    <row r="311" spans="1:2">
      <c r="A311" s="4">
        <f t="shared" si="6"/>
        <v>305</v>
      </c>
      <c r="B311" s="2" t="str">
        <f t="shared" ca="1" si="5"/>
        <v/>
      </c>
    </row>
    <row r="312" spans="1:2">
      <c r="A312" s="4">
        <f t="shared" si="6"/>
        <v>306</v>
      </c>
      <c r="B312" s="2" t="str">
        <f t="shared" ca="1" si="5"/>
        <v/>
      </c>
    </row>
    <row r="313" spans="1:2">
      <c r="A313" s="4">
        <f t="shared" si="6"/>
        <v>307</v>
      </c>
      <c r="B313" s="2" t="str">
        <f t="shared" ca="1" si="5"/>
        <v/>
      </c>
    </row>
    <row r="314" spans="1:2">
      <c r="A314" s="4">
        <f t="shared" si="6"/>
        <v>308</v>
      </c>
      <c r="B314" s="2" t="str">
        <f t="shared" ca="1" si="5"/>
        <v/>
      </c>
    </row>
    <row r="315" spans="1:2">
      <c r="A315" s="4">
        <f t="shared" si="6"/>
        <v>309</v>
      </c>
      <c r="B315" s="2" t="str">
        <f t="shared" ca="1" si="5"/>
        <v/>
      </c>
    </row>
    <row r="316" spans="1:2">
      <c r="A316" s="4">
        <f t="shared" si="6"/>
        <v>310</v>
      </c>
      <c r="B316" s="2" t="str">
        <f t="shared" ca="1" si="5"/>
        <v/>
      </c>
    </row>
    <row r="317" spans="1:2">
      <c r="A317" s="4">
        <f t="shared" si="6"/>
        <v>311</v>
      </c>
      <c r="B317" s="2" t="str">
        <f t="shared" ca="1" si="5"/>
        <v/>
      </c>
    </row>
    <row r="318" spans="1:2">
      <c r="A318" s="4">
        <f t="shared" si="6"/>
        <v>312</v>
      </c>
      <c r="B318" s="2" t="str">
        <f t="shared" ca="1" si="5"/>
        <v/>
      </c>
    </row>
    <row r="319" spans="1:2">
      <c r="A319" s="4">
        <f t="shared" si="6"/>
        <v>313</v>
      </c>
      <c r="B319" s="2" t="str">
        <f t="shared" ca="1" si="5"/>
        <v/>
      </c>
    </row>
    <row r="320" spans="1:2">
      <c r="A320" s="4">
        <f t="shared" si="6"/>
        <v>314</v>
      </c>
      <c r="B320" s="2" t="str">
        <f t="shared" ca="1" si="5"/>
        <v/>
      </c>
    </row>
    <row r="321" spans="1:2">
      <c r="A321" s="4">
        <f t="shared" si="6"/>
        <v>315</v>
      </c>
      <c r="B321" s="2" t="str">
        <f t="shared" ca="1" si="5"/>
        <v/>
      </c>
    </row>
    <row r="322" spans="1:2">
      <c r="A322" s="4">
        <f t="shared" si="6"/>
        <v>316</v>
      </c>
      <c r="B322" s="2" t="str">
        <f t="shared" ca="1" si="5"/>
        <v/>
      </c>
    </row>
    <row r="323" spans="1:2">
      <c r="A323" s="4">
        <f t="shared" si="6"/>
        <v>317</v>
      </c>
      <c r="B323" s="2" t="str">
        <f t="shared" ca="1" si="5"/>
        <v/>
      </c>
    </row>
    <row r="324" spans="1:2">
      <c r="A324" s="4">
        <f t="shared" si="6"/>
        <v>318</v>
      </c>
      <c r="B324" s="2" t="str">
        <f t="shared" ca="1" si="5"/>
        <v/>
      </c>
    </row>
    <row r="325" spans="1:2">
      <c r="A325" s="4">
        <f t="shared" si="6"/>
        <v>319</v>
      </c>
      <c r="B325" s="2" t="str">
        <f t="shared" ca="1" si="5"/>
        <v/>
      </c>
    </row>
    <row r="326" spans="1:2">
      <c r="A326" s="4">
        <f t="shared" si="6"/>
        <v>320</v>
      </c>
      <c r="B326" s="2" t="str">
        <f t="shared" ca="1" si="5"/>
        <v/>
      </c>
    </row>
    <row r="327" spans="1:2">
      <c r="A327" s="4">
        <f t="shared" si="6"/>
        <v>321</v>
      </c>
      <c r="B327" s="2" t="str">
        <f t="shared" ref="B327:B390" ca="1" si="7">IF(INT(A327/$D$4)&lt;$D$3,1+INT(A327/$D$4),"")</f>
        <v/>
      </c>
    </row>
    <row r="328" spans="1:2">
      <c r="A328" s="4">
        <f t="shared" si="6"/>
        <v>322</v>
      </c>
      <c r="B328" s="2" t="str">
        <f t="shared" ca="1" si="7"/>
        <v/>
      </c>
    </row>
    <row r="329" spans="1:2">
      <c r="A329" s="4">
        <f t="shared" si="6"/>
        <v>323</v>
      </c>
      <c r="B329" s="2" t="str">
        <f t="shared" ca="1" si="7"/>
        <v/>
      </c>
    </row>
    <row r="330" spans="1:2">
      <c r="A330" s="4">
        <f t="shared" si="6"/>
        <v>324</v>
      </c>
      <c r="B330" s="2" t="str">
        <f t="shared" ca="1" si="7"/>
        <v/>
      </c>
    </row>
    <row r="331" spans="1:2">
      <c r="A331" s="4">
        <f t="shared" si="6"/>
        <v>325</v>
      </c>
      <c r="B331" s="2" t="str">
        <f t="shared" ca="1" si="7"/>
        <v/>
      </c>
    </row>
    <row r="332" spans="1:2">
      <c r="A332" s="4">
        <f t="shared" si="6"/>
        <v>326</v>
      </c>
      <c r="B332" s="2" t="str">
        <f t="shared" ca="1" si="7"/>
        <v/>
      </c>
    </row>
    <row r="333" spans="1:2">
      <c r="A333" s="4">
        <f t="shared" si="6"/>
        <v>327</v>
      </c>
      <c r="B333" s="2" t="str">
        <f t="shared" ca="1" si="7"/>
        <v/>
      </c>
    </row>
    <row r="334" spans="1:2">
      <c r="A334" s="4">
        <f t="shared" si="6"/>
        <v>328</v>
      </c>
      <c r="B334" s="2" t="str">
        <f t="shared" ca="1" si="7"/>
        <v/>
      </c>
    </row>
    <row r="335" spans="1:2">
      <c r="A335" s="4">
        <f t="shared" si="6"/>
        <v>329</v>
      </c>
      <c r="B335" s="2" t="str">
        <f t="shared" ca="1" si="7"/>
        <v/>
      </c>
    </row>
    <row r="336" spans="1:2">
      <c r="A336" s="4">
        <f t="shared" si="6"/>
        <v>330</v>
      </c>
      <c r="B336" s="2" t="str">
        <f t="shared" ca="1" si="7"/>
        <v/>
      </c>
    </row>
    <row r="337" spans="1:2">
      <c r="A337" s="4">
        <f t="shared" si="6"/>
        <v>331</v>
      </c>
      <c r="B337" s="2" t="str">
        <f t="shared" ca="1" si="7"/>
        <v/>
      </c>
    </row>
    <row r="338" spans="1:2">
      <c r="A338" s="4">
        <f t="shared" si="6"/>
        <v>332</v>
      </c>
      <c r="B338" s="2" t="str">
        <f t="shared" ca="1" si="7"/>
        <v/>
      </c>
    </row>
    <row r="339" spans="1:2">
      <c r="A339" s="4">
        <f t="shared" si="6"/>
        <v>333</v>
      </c>
      <c r="B339" s="2" t="str">
        <f t="shared" ca="1" si="7"/>
        <v/>
      </c>
    </row>
    <row r="340" spans="1:2">
      <c r="A340" s="4">
        <f t="shared" si="6"/>
        <v>334</v>
      </c>
      <c r="B340" s="2" t="str">
        <f t="shared" ca="1" si="7"/>
        <v/>
      </c>
    </row>
    <row r="341" spans="1:2">
      <c r="A341" s="4">
        <f t="shared" si="6"/>
        <v>335</v>
      </c>
      <c r="B341" s="2" t="str">
        <f t="shared" ca="1" si="7"/>
        <v/>
      </c>
    </row>
    <row r="342" spans="1:2">
      <c r="A342" s="4">
        <f t="shared" si="6"/>
        <v>336</v>
      </c>
      <c r="B342" s="2" t="str">
        <f t="shared" ca="1" si="7"/>
        <v/>
      </c>
    </row>
    <row r="343" spans="1:2">
      <c r="A343" s="4">
        <f t="shared" si="6"/>
        <v>337</v>
      </c>
      <c r="B343" s="2" t="str">
        <f t="shared" ca="1" si="7"/>
        <v/>
      </c>
    </row>
    <row r="344" spans="1:2">
      <c r="A344" s="4">
        <f t="shared" si="6"/>
        <v>338</v>
      </c>
      <c r="B344" s="2" t="str">
        <f t="shared" ca="1" si="7"/>
        <v/>
      </c>
    </row>
    <row r="345" spans="1:2">
      <c r="A345" s="4">
        <f t="shared" si="6"/>
        <v>339</v>
      </c>
      <c r="B345" s="2" t="str">
        <f t="shared" ca="1" si="7"/>
        <v/>
      </c>
    </row>
    <row r="346" spans="1:2">
      <c r="A346" s="4">
        <f t="shared" si="6"/>
        <v>340</v>
      </c>
      <c r="B346" s="2" t="str">
        <f t="shared" ca="1" si="7"/>
        <v/>
      </c>
    </row>
    <row r="347" spans="1:2">
      <c r="A347" s="4">
        <f t="shared" si="6"/>
        <v>341</v>
      </c>
      <c r="B347" s="2" t="str">
        <f t="shared" ca="1" si="7"/>
        <v/>
      </c>
    </row>
    <row r="348" spans="1:2">
      <c r="A348" s="4">
        <f t="shared" si="6"/>
        <v>342</v>
      </c>
      <c r="B348" s="2" t="str">
        <f t="shared" ca="1" si="7"/>
        <v/>
      </c>
    </row>
    <row r="349" spans="1:2">
      <c r="A349" s="4">
        <f t="shared" si="6"/>
        <v>343</v>
      </c>
      <c r="B349" s="2" t="str">
        <f t="shared" ca="1" si="7"/>
        <v/>
      </c>
    </row>
    <row r="350" spans="1:2">
      <c r="A350" s="4">
        <f t="shared" si="6"/>
        <v>344</v>
      </c>
      <c r="B350" s="2" t="str">
        <f t="shared" ca="1" si="7"/>
        <v/>
      </c>
    </row>
    <row r="351" spans="1:2">
      <c r="A351" s="4">
        <f t="shared" si="6"/>
        <v>345</v>
      </c>
      <c r="B351" s="2" t="str">
        <f t="shared" ca="1" si="7"/>
        <v/>
      </c>
    </row>
    <row r="352" spans="1:2">
      <c r="A352" s="4">
        <f t="shared" si="6"/>
        <v>346</v>
      </c>
      <c r="B352" s="2" t="str">
        <f t="shared" ca="1" si="7"/>
        <v/>
      </c>
    </row>
    <row r="353" spans="1:2">
      <c r="A353" s="4">
        <f t="shared" si="6"/>
        <v>347</v>
      </c>
      <c r="B353" s="2" t="str">
        <f t="shared" ca="1" si="7"/>
        <v/>
      </c>
    </row>
    <row r="354" spans="1:2">
      <c r="A354" s="4">
        <f t="shared" si="6"/>
        <v>348</v>
      </c>
      <c r="B354" s="2" t="str">
        <f t="shared" ca="1" si="7"/>
        <v/>
      </c>
    </row>
    <row r="355" spans="1:2">
      <c r="A355" s="4">
        <f t="shared" si="6"/>
        <v>349</v>
      </c>
      <c r="B355" s="2" t="str">
        <f t="shared" ca="1" si="7"/>
        <v/>
      </c>
    </row>
    <row r="356" spans="1:2">
      <c r="A356" s="4">
        <f t="shared" si="6"/>
        <v>350</v>
      </c>
      <c r="B356" s="2" t="str">
        <f t="shared" ca="1" si="7"/>
        <v/>
      </c>
    </row>
    <row r="357" spans="1:2">
      <c r="A357" s="4">
        <f t="shared" si="6"/>
        <v>351</v>
      </c>
      <c r="B357" s="2" t="str">
        <f t="shared" ca="1" si="7"/>
        <v/>
      </c>
    </row>
    <row r="358" spans="1:2">
      <c r="A358" s="4">
        <f t="shared" si="6"/>
        <v>352</v>
      </c>
      <c r="B358" s="2" t="str">
        <f t="shared" ca="1" si="7"/>
        <v/>
      </c>
    </row>
    <row r="359" spans="1:2">
      <c r="A359" s="4">
        <f t="shared" si="6"/>
        <v>353</v>
      </c>
      <c r="B359" s="2" t="str">
        <f t="shared" ca="1" si="7"/>
        <v/>
      </c>
    </row>
    <row r="360" spans="1:2">
      <c r="A360" s="4">
        <f t="shared" si="6"/>
        <v>354</v>
      </c>
      <c r="B360" s="2" t="str">
        <f t="shared" ca="1" si="7"/>
        <v/>
      </c>
    </row>
    <row r="361" spans="1:2">
      <c r="A361" s="4">
        <f t="shared" si="6"/>
        <v>355</v>
      </c>
      <c r="B361" s="2" t="str">
        <f t="shared" ca="1" si="7"/>
        <v/>
      </c>
    </row>
    <row r="362" spans="1:2">
      <c r="A362" s="4">
        <f t="shared" si="6"/>
        <v>356</v>
      </c>
      <c r="B362" s="2" t="str">
        <f t="shared" ca="1" si="7"/>
        <v/>
      </c>
    </row>
    <row r="363" spans="1:2">
      <c r="A363" s="4">
        <f t="shared" si="6"/>
        <v>357</v>
      </c>
      <c r="B363" s="2" t="str">
        <f t="shared" ca="1" si="7"/>
        <v/>
      </c>
    </row>
    <row r="364" spans="1:2">
      <c r="A364" s="4">
        <f t="shared" si="6"/>
        <v>358</v>
      </c>
      <c r="B364" s="2" t="str">
        <f t="shared" ca="1" si="7"/>
        <v/>
      </c>
    </row>
    <row r="365" spans="1:2">
      <c r="A365" s="4">
        <f t="shared" si="6"/>
        <v>359</v>
      </c>
      <c r="B365" s="2" t="str">
        <f t="shared" ca="1" si="7"/>
        <v/>
      </c>
    </row>
    <row r="366" spans="1:2">
      <c r="A366" s="4">
        <f>A365+1</f>
        <v>360</v>
      </c>
      <c r="B366" s="2" t="str">
        <f t="shared" ca="1" si="7"/>
        <v/>
      </c>
    </row>
    <row r="367" spans="1:2">
      <c r="A367" s="4">
        <f t="shared" ref="A367:A430" si="8">A366+1</f>
        <v>361</v>
      </c>
      <c r="B367" s="2" t="str">
        <f t="shared" ca="1" si="7"/>
        <v/>
      </c>
    </row>
    <row r="368" spans="1:2">
      <c r="A368" s="4">
        <f t="shared" si="8"/>
        <v>362</v>
      </c>
      <c r="B368" s="2" t="str">
        <f t="shared" ca="1" si="7"/>
        <v/>
      </c>
    </row>
    <row r="369" spans="1:2">
      <c r="A369" s="4">
        <f t="shared" si="8"/>
        <v>363</v>
      </c>
      <c r="B369" s="2" t="str">
        <f t="shared" ca="1" si="7"/>
        <v/>
      </c>
    </row>
    <row r="370" spans="1:2">
      <c r="A370" s="4">
        <f t="shared" si="8"/>
        <v>364</v>
      </c>
      <c r="B370" s="2" t="str">
        <f t="shared" ca="1" si="7"/>
        <v/>
      </c>
    </row>
    <row r="371" spans="1:2">
      <c r="A371" s="4">
        <f t="shared" si="8"/>
        <v>365</v>
      </c>
      <c r="B371" s="2" t="str">
        <f t="shared" ca="1" si="7"/>
        <v/>
      </c>
    </row>
    <row r="372" spans="1:2">
      <c r="A372" s="4">
        <f t="shared" si="8"/>
        <v>366</v>
      </c>
      <c r="B372" s="2" t="str">
        <f t="shared" ca="1" si="7"/>
        <v/>
      </c>
    </row>
    <row r="373" spans="1:2">
      <c r="A373" s="4">
        <f t="shared" si="8"/>
        <v>367</v>
      </c>
      <c r="B373" s="2" t="str">
        <f t="shared" ca="1" si="7"/>
        <v/>
      </c>
    </row>
    <row r="374" spans="1:2">
      <c r="A374" s="4">
        <f t="shared" si="8"/>
        <v>368</v>
      </c>
      <c r="B374" s="2" t="str">
        <f t="shared" ca="1" si="7"/>
        <v/>
      </c>
    </row>
    <row r="375" spans="1:2">
      <c r="A375" s="4">
        <f t="shared" si="8"/>
        <v>369</v>
      </c>
      <c r="B375" s="2" t="str">
        <f t="shared" ca="1" si="7"/>
        <v/>
      </c>
    </row>
    <row r="376" spans="1:2">
      <c r="A376" s="4">
        <f t="shared" si="8"/>
        <v>370</v>
      </c>
      <c r="B376" s="2" t="str">
        <f t="shared" ca="1" si="7"/>
        <v/>
      </c>
    </row>
    <row r="377" spans="1:2">
      <c r="A377" s="4">
        <f t="shared" si="8"/>
        <v>371</v>
      </c>
      <c r="B377" s="2" t="str">
        <f t="shared" ca="1" si="7"/>
        <v/>
      </c>
    </row>
    <row r="378" spans="1:2">
      <c r="A378" s="4">
        <f t="shared" si="8"/>
        <v>372</v>
      </c>
      <c r="B378" s="2" t="str">
        <f t="shared" ca="1" si="7"/>
        <v/>
      </c>
    </row>
    <row r="379" spans="1:2">
      <c r="A379" s="4">
        <f t="shared" si="8"/>
        <v>373</v>
      </c>
      <c r="B379" s="2" t="str">
        <f t="shared" ca="1" si="7"/>
        <v/>
      </c>
    </row>
    <row r="380" spans="1:2">
      <c r="A380" s="4">
        <f t="shared" si="8"/>
        <v>374</v>
      </c>
      <c r="B380" s="2" t="str">
        <f t="shared" ca="1" si="7"/>
        <v/>
      </c>
    </row>
    <row r="381" spans="1:2">
      <c r="A381" s="4">
        <f t="shared" si="8"/>
        <v>375</v>
      </c>
      <c r="B381" s="2" t="str">
        <f t="shared" ca="1" si="7"/>
        <v/>
      </c>
    </row>
    <row r="382" spans="1:2">
      <c r="A382" s="4">
        <f t="shared" si="8"/>
        <v>376</v>
      </c>
      <c r="B382" s="2" t="str">
        <f t="shared" ca="1" si="7"/>
        <v/>
      </c>
    </row>
    <row r="383" spans="1:2">
      <c r="A383" s="4">
        <f t="shared" si="8"/>
        <v>377</v>
      </c>
      <c r="B383" s="2" t="str">
        <f t="shared" ca="1" si="7"/>
        <v/>
      </c>
    </row>
    <row r="384" spans="1:2">
      <c r="A384" s="4">
        <f t="shared" si="8"/>
        <v>378</v>
      </c>
      <c r="B384" s="2" t="str">
        <f t="shared" ca="1" si="7"/>
        <v/>
      </c>
    </row>
    <row r="385" spans="1:2">
      <c r="A385" s="4">
        <f t="shared" si="8"/>
        <v>379</v>
      </c>
      <c r="B385" s="2" t="str">
        <f t="shared" ca="1" si="7"/>
        <v/>
      </c>
    </row>
    <row r="386" spans="1:2">
      <c r="A386" s="4">
        <f t="shared" si="8"/>
        <v>380</v>
      </c>
      <c r="B386" s="2" t="str">
        <f t="shared" ca="1" si="7"/>
        <v/>
      </c>
    </row>
    <row r="387" spans="1:2">
      <c r="A387" s="4">
        <f t="shared" si="8"/>
        <v>381</v>
      </c>
      <c r="B387" s="2" t="str">
        <f t="shared" ca="1" si="7"/>
        <v/>
      </c>
    </row>
    <row r="388" spans="1:2">
      <c r="A388" s="4">
        <f t="shared" si="8"/>
        <v>382</v>
      </c>
      <c r="B388" s="2" t="str">
        <f t="shared" ca="1" si="7"/>
        <v/>
      </c>
    </row>
    <row r="389" spans="1:2">
      <c r="A389" s="4">
        <f t="shared" si="8"/>
        <v>383</v>
      </c>
      <c r="B389" s="2" t="str">
        <f t="shared" ca="1" si="7"/>
        <v/>
      </c>
    </row>
    <row r="390" spans="1:2">
      <c r="A390" s="4">
        <f t="shared" si="8"/>
        <v>384</v>
      </c>
      <c r="B390" s="2" t="str">
        <f t="shared" ca="1" si="7"/>
        <v/>
      </c>
    </row>
    <row r="391" spans="1:2">
      <c r="A391" s="4">
        <f t="shared" si="8"/>
        <v>385</v>
      </c>
      <c r="B391" s="2" t="str">
        <f t="shared" ref="B391:B454" ca="1" si="9">IF(INT(A391/$D$4)&lt;$D$3,1+INT(A391/$D$4),"")</f>
        <v/>
      </c>
    </row>
    <row r="392" spans="1:2">
      <c r="A392" s="4">
        <f t="shared" si="8"/>
        <v>386</v>
      </c>
      <c r="B392" s="2" t="str">
        <f t="shared" ca="1" si="9"/>
        <v/>
      </c>
    </row>
    <row r="393" spans="1:2">
      <c r="A393" s="4">
        <f t="shared" si="8"/>
        <v>387</v>
      </c>
      <c r="B393" s="2" t="str">
        <f t="shared" ca="1" si="9"/>
        <v/>
      </c>
    </row>
    <row r="394" spans="1:2">
      <c r="A394" s="4">
        <f t="shared" si="8"/>
        <v>388</v>
      </c>
      <c r="B394" s="2" t="str">
        <f t="shared" ca="1" si="9"/>
        <v/>
      </c>
    </row>
    <row r="395" spans="1:2">
      <c r="A395" s="4">
        <f t="shared" si="8"/>
        <v>389</v>
      </c>
      <c r="B395" s="2" t="str">
        <f t="shared" ca="1" si="9"/>
        <v/>
      </c>
    </row>
    <row r="396" spans="1:2">
      <c r="A396" s="4">
        <f t="shared" si="8"/>
        <v>390</v>
      </c>
      <c r="B396" s="2" t="str">
        <f t="shared" ca="1" si="9"/>
        <v/>
      </c>
    </row>
    <row r="397" spans="1:2">
      <c r="A397" s="4">
        <f t="shared" si="8"/>
        <v>391</v>
      </c>
      <c r="B397" s="2" t="str">
        <f t="shared" ca="1" si="9"/>
        <v/>
      </c>
    </row>
    <row r="398" spans="1:2">
      <c r="A398" s="4">
        <f t="shared" si="8"/>
        <v>392</v>
      </c>
      <c r="B398" s="2" t="str">
        <f t="shared" ca="1" si="9"/>
        <v/>
      </c>
    </row>
    <row r="399" spans="1:2">
      <c r="A399" s="4">
        <f t="shared" si="8"/>
        <v>393</v>
      </c>
      <c r="B399" s="2" t="str">
        <f t="shared" ca="1" si="9"/>
        <v/>
      </c>
    </row>
    <row r="400" spans="1:2">
      <c r="A400" s="4">
        <f t="shared" si="8"/>
        <v>394</v>
      </c>
      <c r="B400" s="2" t="str">
        <f t="shared" ca="1" si="9"/>
        <v/>
      </c>
    </row>
    <row r="401" spans="1:2">
      <c r="A401" s="4">
        <f t="shared" si="8"/>
        <v>395</v>
      </c>
      <c r="B401" s="2" t="str">
        <f t="shared" ca="1" si="9"/>
        <v/>
      </c>
    </row>
    <row r="402" spans="1:2">
      <c r="A402" s="4">
        <f t="shared" si="8"/>
        <v>396</v>
      </c>
      <c r="B402" s="2" t="str">
        <f t="shared" ca="1" si="9"/>
        <v/>
      </c>
    </row>
    <row r="403" spans="1:2">
      <c r="A403" s="4">
        <f t="shared" si="8"/>
        <v>397</v>
      </c>
      <c r="B403" s="2" t="str">
        <f t="shared" ca="1" si="9"/>
        <v/>
      </c>
    </row>
    <row r="404" spans="1:2">
      <c r="A404" s="4">
        <f t="shared" si="8"/>
        <v>398</v>
      </c>
      <c r="B404" s="2" t="str">
        <f t="shared" ca="1" si="9"/>
        <v/>
      </c>
    </row>
    <row r="405" spans="1:2">
      <c r="A405" s="4">
        <f t="shared" si="8"/>
        <v>399</v>
      </c>
      <c r="B405" s="2" t="str">
        <f t="shared" ca="1" si="9"/>
        <v/>
      </c>
    </row>
    <row r="406" spans="1:2">
      <c r="A406" s="4">
        <f t="shared" si="8"/>
        <v>400</v>
      </c>
      <c r="B406" s="2" t="str">
        <f t="shared" ca="1" si="9"/>
        <v/>
      </c>
    </row>
    <row r="407" spans="1:2">
      <c r="A407" s="4">
        <f t="shared" si="8"/>
        <v>401</v>
      </c>
      <c r="B407" s="2" t="str">
        <f t="shared" ca="1" si="9"/>
        <v/>
      </c>
    </row>
    <row r="408" spans="1:2">
      <c r="A408" s="4">
        <f t="shared" si="8"/>
        <v>402</v>
      </c>
      <c r="B408" s="2" t="str">
        <f t="shared" ca="1" si="9"/>
        <v/>
      </c>
    </row>
    <row r="409" spans="1:2">
      <c r="A409" s="4">
        <f t="shared" si="8"/>
        <v>403</v>
      </c>
      <c r="B409" s="2" t="str">
        <f t="shared" ca="1" si="9"/>
        <v/>
      </c>
    </row>
    <row r="410" spans="1:2">
      <c r="A410" s="4">
        <f t="shared" si="8"/>
        <v>404</v>
      </c>
      <c r="B410" s="2" t="str">
        <f t="shared" ca="1" si="9"/>
        <v/>
      </c>
    </row>
    <row r="411" spans="1:2">
      <c r="A411" s="4">
        <f t="shared" si="8"/>
        <v>405</v>
      </c>
      <c r="B411" s="2" t="str">
        <f t="shared" ca="1" si="9"/>
        <v/>
      </c>
    </row>
    <row r="412" spans="1:2">
      <c r="A412" s="4">
        <f t="shared" si="8"/>
        <v>406</v>
      </c>
      <c r="B412" s="2" t="str">
        <f t="shared" ca="1" si="9"/>
        <v/>
      </c>
    </row>
    <row r="413" spans="1:2">
      <c r="A413" s="4">
        <f t="shared" si="8"/>
        <v>407</v>
      </c>
      <c r="B413" s="2" t="str">
        <f t="shared" ca="1" si="9"/>
        <v/>
      </c>
    </row>
    <row r="414" spans="1:2">
      <c r="A414" s="4">
        <f t="shared" si="8"/>
        <v>408</v>
      </c>
      <c r="B414" s="2" t="str">
        <f t="shared" ca="1" si="9"/>
        <v/>
      </c>
    </row>
    <row r="415" spans="1:2">
      <c r="A415" s="4">
        <f t="shared" si="8"/>
        <v>409</v>
      </c>
      <c r="B415" s="2" t="str">
        <f t="shared" ca="1" si="9"/>
        <v/>
      </c>
    </row>
    <row r="416" spans="1:2">
      <c r="A416" s="4">
        <f t="shared" si="8"/>
        <v>410</v>
      </c>
      <c r="B416" s="2" t="str">
        <f t="shared" ca="1" si="9"/>
        <v/>
      </c>
    </row>
    <row r="417" spans="1:2">
      <c r="A417" s="4">
        <f t="shared" si="8"/>
        <v>411</v>
      </c>
      <c r="B417" s="2" t="str">
        <f t="shared" ca="1" si="9"/>
        <v/>
      </c>
    </row>
    <row r="418" spans="1:2">
      <c r="A418" s="4">
        <f t="shared" si="8"/>
        <v>412</v>
      </c>
      <c r="B418" s="2" t="str">
        <f t="shared" ca="1" si="9"/>
        <v/>
      </c>
    </row>
    <row r="419" spans="1:2">
      <c r="A419" s="4">
        <f t="shared" si="8"/>
        <v>413</v>
      </c>
      <c r="B419" s="2" t="str">
        <f t="shared" ca="1" si="9"/>
        <v/>
      </c>
    </row>
    <row r="420" spans="1:2">
      <c r="A420" s="4">
        <f t="shared" si="8"/>
        <v>414</v>
      </c>
      <c r="B420" s="2" t="str">
        <f t="shared" ca="1" si="9"/>
        <v/>
      </c>
    </row>
    <row r="421" spans="1:2">
      <c r="A421" s="4">
        <f t="shared" si="8"/>
        <v>415</v>
      </c>
      <c r="B421" s="2" t="str">
        <f t="shared" ca="1" si="9"/>
        <v/>
      </c>
    </row>
    <row r="422" spans="1:2">
      <c r="A422" s="4">
        <f t="shared" si="8"/>
        <v>416</v>
      </c>
      <c r="B422" s="2" t="str">
        <f t="shared" ca="1" si="9"/>
        <v/>
      </c>
    </row>
    <row r="423" spans="1:2">
      <c r="A423" s="4">
        <f t="shared" si="8"/>
        <v>417</v>
      </c>
      <c r="B423" s="2" t="str">
        <f t="shared" ca="1" si="9"/>
        <v/>
      </c>
    </row>
    <row r="424" spans="1:2">
      <c r="A424" s="4">
        <f t="shared" si="8"/>
        <v>418</v>
      </c>
      <c r="B424" s="2" t="str">
        <f t="shared" ca="1" si="9"/>
        <v/>
      </c>
    </row>
    <row r="425" spans="1:2">
      <c r="A425" s="4">
        <f t="shared" si="8"/>
        <v>419</v>
      </c>
      <c r="B425" s="2" t="str">
        <f t="shared" ca="1" si="9"/>
        <v/>
      </c>
    </row>
    <row r="426" spans="1:2">
      <c r="A426" s="4">
        <f t="shared" si="8"/>
        <v>420</v>
      </c>
      <c r="B426" s="2" t="str">
        <f t="shared" ca="1" si="9"/>
        <v/>
      </c>
    </row>
    <row r="427" spans="1:2">
      <c r="A427" s="4">
        <f t="shared" si="8"/>
        <v>421</v>
      </c>
      <c r="B427" s="2" t="str">
        <f t="shared" ca="1" si="9"/>
        <v/>
      </c>
    </row>
    <row r="428" spans="1:2">
      <c r="A428" s="4">
        <f t="shared" si="8"/>
        <v>422</v>
      </c>
      <c r="B428" s="2" t="str">
        <f t="shared" ca="1" si="9"/>
        <v/>
      </c>
    </row>
    <row r="429" spans="1:2">
      <c r="A429" s="4">
        <f t="shared" si="8"/>
        <v>423</v>
      </c>
      <c r="B429" s="2" t="str">
        <f t="shared" ca="1" si="9"/>
        <v/>
      </c>
    </row>
    <row r="430" spans="1:2">
      <c r="A430" s="4">
        <f t="shared" si="8"/>
        <v>424</v>
      </c>
      <c r="B430" s="2" t="str">
        <f t="shared" ca="1" si="9"/>
        <v/>
      </c>
    </row>
    <row r="431" spans="1:2">
      <c r="A431" s="4">
        <f t="shared" ref="A431:A473" si="10">A430+1</f>
        <v>425</v>
      </c>
      <c r="B431" s="2" t="str">
        <f t="shared" ca="1" si="9"/>
        <v/>
      </c>
    </row>
    <row r="432" spans="1:2">
      <c r="A432" s="4">
        <f t="shared" si="10"/>
        <v>426</v>
      </c>
      <c r="B432" s="2" t="str">
        <f t="shared" ca="1" si="9"/>
        <v/>
      </c>
    </row>
    <row r="433" spans="1:2">
      <c r="A433" s="4">
        <f t="shared" si="10"/>
        <v>427</v>
      </c>
      <c r="B433" s="2" t="str">
        <f t="shared" ca="1" si="9"/>
        <v/>
      </c>
    </row>
    <row r="434" spans="1:2">
      <c r="A434" s="4">
        <f t="shared" si="10"/>
        <v>428</v>
      </c>
      <c r="B434" s="2" t="str">
        <f t="shared" ca="1" si="9"/>
        <v/>
      </c>
    </row>
    <row r="435" spans="1:2">
      <c r="A435" s="4">
        <f t="shared" si="10"/>
        <v>429</v>
      </c>
      <c r="B435" s="2" t="str">
        <f t="shared" ca="1" si="9"/>
        <v/>
      </c>
    </row>
    <row r="436" spans="1:2">
      <c r="A436" s="4">
        <f t="shared" si="10"/>
        <v>430</v>
      </c>
      <c r="B436" s="2" t="str">
        <f t="shared" ca="1" si="9"/>
        <v/>
      </c>
    </row>
    <row r="437" spans="1:2">
      <c r="A437" s="4">
        <f t="shared" si="10"/>
        <v>431</v>
      </c>
      <c r="B437" s="2" t="str">
        <f t="shared" ca="1" si="9"/>
        <v/>
      </c>
    </row>
    <row r="438" spans="1:2">
      <c r="A438" s="4">
        <f t="shared" si="10"/>
        <v>432</v>
      </c>
      <c r="B438" s="2" t="str">
        <f t="shared" ca="1" si="9"/>
        <v/>
      </c>
    </row>
    <row r="439" spans="1:2">
      <c r="A439" s="4">
        <f t="shared" si="10"/>
        <v>433</v>
      </c>
      <c r="B439" s="2" t="str">
        <f t="shared" ca="1" si="9"/>
        <v/>
      </c>
    </row>
    <row r="440" spans="1:2">
      <c r="A440" s="4">
        <f t="shared" si="10"/>
        <v>434</v>
      </c>
      <c r="B440" s="2" t="str">
        <f t="shared" ca="1" si="9"/>
        <v/>
      </c>
    </row>
    <row r="441" spans="1:2">
      <c r="A441" s="4">
        <f t="shared" si="10"/>
        <v>435</v>
      </c>
      <c r="B441" s="2" t="str">
        <f t="shared" ca="1" si="9"/>
        <v/>
      </c>
    </row>
    <row r="442" spans="1:2">
      <c r="A442" s="4">
        <f t="shared" si="10"/>
        <v>436</v>
      </c>
      <c r="B442" s="2" t="str">
        <f t="shared" ca="1" si="9"/>
        <v/>
      </c>
    </row>
    <row r="443" spans="1:2">
      <c r="A443" s="4">
        <f t="shared" si="10"/>
        <v>437</v>
      </c>
      <c r="B443" s="2" t="str">
        <f t="shared" ca="1" si="9"/>
        <v/>
      </c>
    </row>
    <row r="444" spans="1:2">
      <c r="A444" s="4">
        <f t="shared" si="10"/>
        <v>438</v>
      </c>
      <c r="B444" s="2" t="str">
        <f t="shared" ca="1" si="9"/>
        <v/>
      </c>
    </row>
    <row r="445" spans="1:2">
      <c r="A445" s="4">
        <f t="shared" si="10"/>
        <v>439</v>
      </c>
      <c r="B445" s="2" t="str">
        <f t="shared" ca="1" si="9"/>
        <v/>
      </c>
    </row>
    <row r="446" spans="1:2">
      <c r="A446" s="4">
        <f t="shared" si="10"/>
        <v>440</v>
      </c>
      <c r="B446" s="2" t="str">
        <f t="shared" ca="1" si="9"/>
        <v/>
      </c>
    </row>
    <row r="447" spans="1:2">
      <c r="A447" s="4">
        <f t="shared" si="10"/>
        <v>441</v>
      </c>
      <c r="B447" s="2" t="str">
        <f t="shared" ca="1" si="9"/>
        <v/>
      </c>
    </row>
    <row r="448" spans="1:2">
      <c r="A448" s="4">
        <f t="shared" si="10"/>
        <v>442</v>
      </c>
      <c r="B448" s="2" t="str">
        <f t="shared" ca="1" si="9"/>
        <v/>
      </c>
    </row>
    <row r="449" spans="1:2">
      <c r="A449" s="4">
        <f t="shared" si="10"/>
        <v>443</v>
      </c>
      <c r="B449" s="2" t="str">
        <f t="shared" ca="1" si="9"/>
        <v/>
      </c>
    </row>
    <row r="450" spans="1:2">
      <c r="A450" s="4">
        <f t="shared" si="10"/>
        <v>444</v>
      </c>
      <c r="B450" s="2" t="str">
        <f t="shared" ca="1" si="9"/>
        <v/>
      </c>
    </row>
    <row r="451" spans="1:2">
      <c r="A451" s="4">
        <f t="shared" si="10"/>
        <v>445</v>
      </c>
      <c r="B451" s="2" t="str">
        <f t="shared" ca="1" si="9"/>
        <v/>
      </c>
    </row>
    <row r="452" spans="1:2">
      <c r="A452" s="4">
        <f t="shared" si="10"/>
        <v>446</v>
      </c>
      <c r="B452" s="2" t="str">
        <f t="shared" ca="1" si="9"/>
        <v/>
      </c>
    </row>
    <row r="453" spans="1:2">
      <c r="A453" s="4">
        <f t="shared" si="10"/>
        <v>447</v>
      </c>
      <c r="B453" s="2" t="str">
        <f t="shared" ca="1" si="9"/>
        <v/>
      </c>
    </row>
    <row r="454" spans="1:2">
      <c r="A454" s="4">
        <f t="shared" si="10"/>
        <v>448</v>
      </c>
      <c r="B454" s="2" t="str">
        <f t="shared" ca="1" si="9"/>
        <v/>
      </c>
    </row>
    <row r="455" spans="1:2">
      <c r="A455" s="4">
        <f t="shared" si="10"/>
        <v>449</v>
      </c>
      <c r="B455" s="2" t="str">
        <f t="shared" ref="B455:B473" ca="1" si="11">IF(INT(A455/$D$4)&lt;$D$3,1+INT(A455/$D$4),"")</f>
        <v/>
      </c>
    </row>
    <row r="456" spans="1:2">
      <c r="A456" s="4">
        <f t="shared" si="10"/>
        <v>450</v>
      </c>
      <c r="B456" s="2" t="str">
        <f t="shared" ca="1" si="11"/>
        <v/>
      </c>
    </row>
    <row r="457" spans="1:2">
      <c r="A457" s="4">
        <f t="shared" si="10"/>
        <v>451</v>
      </c>
      <c r="B457" s="2" t="str">
        <f t="shared" ca="1" si="11"/>
        <v/>
      </c>
    </row>
    <row r="458" spans="1:2">
      <c r="A458" s="4">
        <f t="shared" si="10"/>
        <v>452</v>
      </c>
      <c r="B458" s="2" t="str">
        <f t="shared" ca="1" si="11"/>
        <v/>
      </c>
    </row>
    <row r="459" spans="1:2">
      <c r="A459" s="4">
        <f t="shared" si="10"/>
        <v>453</v>
      </c>
      <c r="B459" s="2" t="str">
        <f t="shared" ca="1" si="11"/>
        <v/>
      </c>
    </row>
    <row r="460" spans="1:2">
      <c r="A460" s="4">
        <f t="shared" si="10"/>
        <v>454</v>
      </c>
      <c r="B460" s="2" t="str">
        <f t="shared" ca="1" si="11"/>
        <v/>
      </c>
    </row>
    <row r="461" spans="1:2">
      <c r="A461" s="4">
        <f t="shared" si="10"/>
        <v>455</v>
      </c>
      <c r="B461" s="2" t="str">
        <f t="shared" ca="1" si="11"/>
        <v/>
      </c>
    </row>
    <row r="462" spans="1:2">
      <c r="A462" s="4">
        <f t="shared" si="10"/>
        <v>456</v>
      </c>
      <c r="B462" s="2" t="str">
        <f t="shared" ca="1" si="11"/>
        <v/>
      </c>
    </row>
    <row r="463" spans="1:2">
      <c r="A463" s="4">
        <f t="shared" si="10"/>
        <v>457</v>
      </c>
      <c r="B463" s="2" t="str">
        <f t="shared" ca="1" si="11"/>
        <v/>
      </c>
    </row>
    <row r="464" spans="1:2">
      <c r="A464" s="4">
        <f t="shared" si="10"/>
        <v>458</v>
      </c>
      <c r="B464" s="2" t="str">
        <f t="shared" ca="1" si="11"/>
        <v/>
      </c>
    </row>
    <row r="465" spans="1:2">
      <c r="A465" s="4">
        <f t="shared" si="10"/>
        <v>459</v>
      </c>
      <c r="B465" s="2" t="str">
        <f t="shared" ca="1" si="11"/>
        <v/>
      </c>
    </row>
    <row r="466" spans="1:2">
      <c r="A466" s="4">
        <f t="shared" si="10"/>
        <v>460</v>
      </c>
      <c r="B466" s="2" t="str">
        <f t="shared" ca="1" si="11"/>
        <v/>
      </c>
    </row>
    <row r="467" spans="1:2">
      <c r="A467" s="4">
        <f t="shared" si="10"/>
        <v>461</v>
      </c>
      <c r="B467" s="2" t="str">
        <f t="shared" ca="1" si="11"/>
        <v/>
      </c>
    </row>
    <row r="468" spans="1:2">
      <c r="A468" s="4">
        <f t="shared" si="10"/>
        <v>462</v>
      </c>
      <c r="B468" s="2" t="str">
        <f t="shared" ca="1" si="11"/>
        <v/>
      </c>
    </row>
    <row r="469" spans="1:2">
      <c r="A469" s="4">
        <f t="shared" si="10"/>
        <v>463</v>
      </c>
      <c r="B469" s="2" t="str">
        <f t="shared" ca="1" si="11"/>
        <v/>
      </c>
    </row>
    <row r="470" spans="1:2">
      <c r="A470" s="4">
        <f t="shared" si="10"/>
        <v>464</v>
      </c>
      <c r="B470" s="2" t="str">
        <f t="shared" ca="1" si="11"/>
        <v/>
      </c>
    </row>
    <row r="471" spans="1:2">
      <c r="A471" s="4">
        <f t="shared" si="10"/>
        <v>465</v>
      </c>
      <c r="B471" s="2" t="str">
        <f t="shared" ca="1" si="11"/>
        <v/>
      </c>
    </row>
    <row r="472" spans="1:2">
      <c r="A472" s="4">
        <f t="shared" si="10"/>
        <v>466</v>
      </c>
      <c r="B472" s="2" t="str">
        <f t="shared" ca="1" si="11"/>
        <v/>
      </c>
    </row>
    <row r="473" spans="1:2">
      <c r="A473" s="4">
        <f t="shared" si="10"/>
        <v>467</v>
      </c>
      <c r="B473" s="2" t="str">
        <f t="shared" ca="1" si="11"/>
        <v/>
      </c>
    </row>
  </sheetData>
  <phoneticPr fontId="3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Q479"/>
  <sheetViews>
    <sheetView workbookViewId="0">
      <pane xSplit="5" ySplit="10" topLeftCell="F11" activePane="bottomRight" state="frozen"/>
      <selection pane="topRight" activeCell="F1" sqref="F1"/>
      <selection pane="bottomLeft" activeCell="A6" sqref="A6"/>
      <selection pane="bottomRight" activeCell="AN11" sqref="AN11"/>
    </sheetView>
  </sheetViews>
  <sheetFormatPr baseColWidth="10" defaultColWidth="8.796875" defaultRowHeight="13"/>
  <cols>
    <col min="1" max="1" width="7" style="1" customWidth="1"/>
    <col min="2" max="2" width="5.796875" style="1" customWidth="1"/>
    <col min="3" max="3" width="4.59765625" style="1" customWidth="1"/>
    <col min="4" max="4" width="5.19921875" style="1" customWidth="1"/>
    <col min="5" max="5" width="6.3984375" style="1" customWidth="1"/>
    <col min="6" max="9" width="8.19921875" style="1" customWidth="1"/>
    <col min="10" max="10" width="6" style="1" customWidth="1"/>
    <col min="11" max="11" width="12.3984375" style="1" customWidth="1"/>
    <col min="12" max="12" width="5" style="2" customWidth="1"/>
    <col min="13" max="13" width="7" style="2" customWidth="1"/>
    <col min="14" max="39" width="4.796875" style="1" customWidth="1"/>
    <col min="40" max="40" width="9.19921875" style="1" bestFit="1" customWidth="1"/>
    <col min="41" max="16384" width="8.796875" style="1"/>
  </cols>
  <sheetData>
    <row r="1" spans="1:43">
      <c r="G1" s="29" t="s">
        <v>103</v>
      </c>
      <c r="H1" s="1" t="b">
        <f ca="1">I39</f>
        <v>0</v>
      </c>
      <c r="K1" s="1" t="str">
        <f ca="1">_xlfn.ARRAYTOTEXT(_xlfn._xlws.FILTER(G1:G9,H1:H9,"OK"),0)</f>
        <v>OK</v>
      </c>
    </row>
    <row r="2" spans="1:43">
      <c r="G2" s="29" t="s">
        <v>100</v>
      </c>
      <c r="H2" s="1" t="b">
        <f ca="1">MAX(OFFSET($N$78,0,0,players,1))&gt;$M$78</f>
        <v>0</v>
      </c>
    </row>
    <row r="3" spans="1:43">
      <c r="G3" s="29" t="s">
        <v>104</v>
      </c>
      <c r="H3" s="1" t="b">
        <f ca="1">OR(OFFSET($I$52,0,0,teams))</f>
        <v>0</v>
      </c>
    </row>
    <row r="4" spans="1:43">
      <c r="G4" s="29" t="s">
        <v>101</v>
      </c>
      <c r="H4" s="1" t="b" cm="1">
        <f t="array" aca="1" ref="H4" ca="1">COUNTA(_xlfn._xlws.FILTER(OFFSET($F$11,0,0,rounds*gamesPerRound,1),LEN(OFFSET($F$11,0,0,rounds*gamesPerRound,1))&gt;0))&lt;&gt;COUNTA(_xlfn.UNIQUE(_xlfn._xlws.FILTER(OFFSET($F$11,0,0,rounds*gamesPerRound,1),LEN(OFFSET($F$11,0,0,rounds*gamesPerRound,1))&gt;0)))</f>
        <v>0</v>
      </c>
    </row>
    <row r="5" spans="1:43">
      <c r="G5" s="29" t="s">
        <v>102</v>
      </c>
      <c r="H5" s="1" t="b" cm="1">
        <f t="array" aca="1" ref="H5" ca="1">COUNTA(_xlfn._xlws.FILTER(OFFSET($G$11,0,0,rounds*gamesPerRound,1),LEN(OFFSET($G$11,0,0,rounds*gamesPerRound,1))&gt;0))&lt;&gt;COUNTA(_xlfn.UNIQUE(_xlfn._xlws.FILTER(OFFSET($G$11,0,0,rounds*gamesPerRound,1),LEN(OFFSET($G$11,0,0,rounds*gamesPerRound,1))&gt;0)))</f>
        <v>0</v>
      </c>
    </row>
    <row r="6" spans="1:43">
      <c r="G6" s="29" t="s">
        <v>99</v>
      </c>
      <c r="H6" s="1" t="b">
        <f ca="1">OR(OFFSET($I$27,0,0,players+1))</f>
        <v>0</v>
      </c>
      <c r="J6" s="19">
        <v>11</v>
      </c>
      <c r="K6" s="5" t="s">
        <v>0</v>
      </c>
    </row>
    <row r="7" spans="1:43">
      <c r="G7" s="29" t="s">
        <v>98</v>
      </c>
      <c r="H7" s="1" t="b">
        <f ca="1">OR(I17:I18)</f>
        <v>0</v>
      </c>
      <c r="J7" s="25">
        <v>10</v>
      </c>
      <c r="K7" s="5" t="s">
        <v>1</v>
      </c>
    </row>
    <row r="8" spans="1:43">
      <c r="G8" s="29" t="s">
        <v>106</v>
      </c>
      <c r="H8" s="1" t="b">
        <f ca="1">I19</f>
        <v>0</v>
      </c>
      <c r="J8" s="26">
        <v>3</v>
      </c>
      <c r="K8" s="5" t="s">
        <v>3</v>
      </c>
    </row>
    <row r="9" spans="1:43">
      <c r="G9" s="29" t="s">
        <v>97</v>
      </c>
      <c r="H9" s="1" t="b">
        <f>OR(_xlfn.ANCHORARRAY(H11))</f>
        <v>0</v>
      </c>
      <c r="I9" s="1" t="s">
        <v>111</v>
      </c>
      <c r="J9" s="5">
        <f>J6*J7/2</f>
        <v>55</v>
      </c>
      <c r="K9" s="5" t="s">
        <v>2</v>
      </c>
    </row>
    <row r="10" spans="1:43">
      <c r="A10" s="8" t="s">
        <v>12</v>
      </c>
      <c r="B10" s="1" t="s">
        <v>10</v>
      </c>
      <c r="C10" s="21" t="s">
        <v>43</v>
      </c>
      <c r="D10" s="1" t="s">
        <v>11</v>
      </c>
      <c r="E10" s="21" t="s">
        <v>43</v>
      </c>
      <c r="F10" s="1" t="s">
        <v>16</v>
      </c>
      <c r="G10" s="1" t="s">
        <v>17</v>
      </c>
      <c r="I10" s="5" t="b">
        <f ca="1">OR(H1:H9)</f>
        <v>0</v>
      </c>
      <c r="J10" s="5" t="s">
        <v>14</v>
      </c>
      <c r="K10" s="5" t="s">
        <v>38</v>
      </c>
      <c r="L10" s="3"/>
      <c r="M10" s="24">
        <f ca="1">SUM(M11:M14)</f>
        <v>9.090909090909105E-2</v>
      </c>
      <c r="AN10" s="1" t="s">
        <v>107</v>
      </c>
      <c r="AO10" s="1" t="s">
        <v>108</v>
      </c>
      <c r="AP10" s="1" t="s">
        <v>109</v>
      </c>
      <c r="AQ10" s="1" t="s">
        <v>110</v>
      </c>
    </row>
    <row r="11" spans="1:43" ht="15">
      <c r="A11" s="2" t="str">
        <f t="array" ref="A11:A478">Pairings11!B6:B473</f>
        <v>1</v>
      </c>
      <c r="B11" s="1" t="str" cm="1">
        <f t="array" ref="B11:B478">LEFT(TRIM(Pairings11!C6:C473),1)</f>
        <v>K</v>
      </c>
      <c r="C11" s="1" t="str" cm="1">
        <f t="array" ref="C11:C478">RIGHT(TRIM(Pairings11!C6:C473),2)</f>
        <v>01</v>
      </c>
      <c r="D11" s="1" t="str" cm="1">
        <f t="array" ref="D11:D478">LEFT(TRIM(Pairings11!D6:D473),1)</f>
        <v>A</v>
      </c>
      <c r="E11" s="1" t="str" cm="1">
        <f t="array" ref="E11:E478">RIGHT(TRIM(Pairings11!D6:D473),2)</f>
        <v>01</v>
      </c>
      <c r="F11" s="1" t="str">
        <f t="shared" ref="F11:F42" si="0">IF(E11&lt;C11,B11&amp;"."&amp;C11,IF(C11&lt;E11,D11&amp;"."&amp;E11,""))</f>
        <v/>
      </c>
      <c r="G11" s="1" t="str">
        <f t="shared" ref="G11:G42" si="1">IF(E11&gt;C11,B11&amp;"."&amp;C11,IF(C11&gt;E11,D11&amp;"."&amp;E11,""))</f>
        <v/>
      </c>
      <c r="H11" s="1" t="b" cm="1">
        <f t="array" ref="H11:H478">C11:C478&lt;E11:E478</f>
        <v>0</v>
      </c>
      <c r="J11" s="1" t="s">
        <v>39</v>
      </c>
      <c r="K11" s="1" t="s">
        <v>32</v>
      </c>
      <c r="M11" s="2">
        <f ca="1">SUM(OFFSET(M11,0,1,1,teams))</f>
        <v>0</v>
      </c>
      <c r="N11" s="23">
        <f t="shared" ref="N11:AM11" si="2">IF(N$15&gt;teams,"",SUM(N23:N25))</f>
        <v>0</v>
      </c>
      <c r="O11" s="23">
        <f t="shared" si="2"/>
        <v>0</v>
      </c>
      <c r="P11" s="23">
        <f t="shared" si="2"/>
        <v>0</v>
      </c>
      <c r="Q11" s="23">
        <f t="shared" si="2"/>
        <v>0</v>
      </c>
      <c r="R11" s="23">
        <f t="shared" si="2"/>
        <v>0</v>
      </c>
      <c r="S11" s="23">
        <f t="shared" si="2"/>
        <v>0</v>
      </c>
      <c r="T11" s="23">
        <f t="shared" si="2"/>
        <v>0</v>
      </c>
      <c r="U11" s="23">
        <f t="shared" si="2"/>
        <v>0</v>
      </c>
      <c r="V11" s="23">
        <f t="shared" si="2"/>
        <v>0</v>
      </c>
      <c r="W11" s="23">
        <f t="shared" si="2"/>
        <v>0</v>
      </c>
      <c r="X11" s="23">
        <f t="shared" si="2"/>
        <v>0</v>
      </c>
      <c r="Y11" s="23" t="str">
        <f t="shared" si="2"/>
        <v/>
      </c>
      <c r="Z11" s="23" t="str">
        <f t="shared" si="2"/>
        <v/>
      </c>
      <c r="AA11" s="23" t="str">
        <f t="shared" si="2"/>
        <v/>
      </c>
      <c r="AB11" s="23" t="str">
        <f t="shared" si="2"/>
        <v/>
      </c>
      <c r="AC11" s="23" t="str">
        <f t="shared" si="2"/>
        <v/>
      </c>
      <c r="AD11" s="23" t="str">
        <f t="shared" si="2"/>
        <v/>
      </c>
      <c r="AE11" s="23" t="str">
        <f t="shared" si="2"/>
        <v/>
      </c>
      <c r="AF11" s="23" t="str">
        <f t="shared" si="2"/>
        <v/>
      </c>
      <c r="AG11" s="23" t="str">
        <f t="shared" si="2"/>
        <v/>
      </c>
      <c r="AH11" s="23" t="str">
        <f t="shared" si="2"/>
        <v/>
      </c>
      <c r="AI11" s="23" t="str">
        <f t="shared" si="2"/>
        <v/>
      </c>
      <c r="AJ11" s="23" t="str">
        <f t="shared" si="2"/>
        <v/>
      </c>
      <c r="AK11" s="23" t="str">
        <f t="shared" si="2"/>
        <v/>
      </c>
      <c r="AL11" s="23" t="str">
        <f t="shared" si="2"/>
        <v/>
      </c>
      <c r="AM11" s="23" t="str">
        <f t="shared" si="2"/>
        <v/>
      </c>
      <c r="AN11" s="1" t="str" cm="1">
        <f t="array" ref="AN11:AN25">_xlfn._xlws.FILTER(F11:F478,LEN(F11:F478)&gt;0)</f>
        <v>A.02</v>
      </c>
      <c r="AO11" s="1" t="str" cm="1">
        <f t="array" ref="AO11:AO25">_xlfn._xlws.FILTER(G11:G478,LEN(G11:G478)&gt;0)</f>
        <v>B.01</v>
      </c>
      <c r="AP11" s="1" t="str" cm="1">
        <f t="array" ref="AP11:AP25">LEFT(_xlfn.ANCHORARRAY(AN11),1)</f>
        <v>A</v>
      </c>
      <c r="AQ11" s="1" t="str" cm="1">
        <f t="array" ref="AQ11:AQ25">LEFT(_xlfn.ANCHORARRAY(AO11),1)</f>
        <v>B</v>
      </c>
    </row>
    <row r="12" spans="1:43" ht="15">
      <c r="A12" s="2" t="str">
        <v>1</v>
      </c>
      <c r="B12" s="1" t="str">
        <v>H</v>
      </c>
      <c r="C12" s="1" t="str">
        <v>01</v>
      </c>
      <c r="D12" s="1" t="str">
        <v>I</v>
      </c>
      <c r="E12" s="1" t="str">
        <v>01</v>
      </c>
      <c r="F12" s="1" t="str">
        <f t="shared" si="0"/>
        <v/>
      </c>
      <c r="G12" s="1" t="str">
        <f t="shared" si="1"/>
        <v/>
      </c>
      <c r="H12" s="1" t="b">
        <v>0</v>
      </c>
      <c r="J12" s="1" t="s">
        <v>41</v>
      </c>
      <c r="K12" s="1" t="s">
        <v>36</v>
      </c>
      <c r="M12" s="2">
        <f ca="1">SUM(OFFSET(M12,0,1,1,teams))</f>
        <v>0</v>
      </c>
      <c r="N12" s="23">
        <f t="shared" ref="N12:AM12" si="3">IF(N$15&gt;teams,"",ABS(N19))</f>
        <v>0</v>
      </c>
      <c r="O12" s="23">
        <f t="shared" si="3"/>
        <v>0</v>
      </c>
      <c r="P12" s="23">
        <f t="shared" si="3"/>
        <v>0</v>
      </c>
      <c r="Q12" s="23">
        <f t="shared" si="3"/>
        <v>0</v>
      </c>
      <c r="R12" s="23">
        <f t="shared" si="3"/>
        <v>0</v>
      </c>
      <c r="S12" s="23">
        <f t="shared" si="3"/>
        <v>0</v>
      </c>
      <c r="T12" s="23">
        <f t="shared" si="3"/>
        <v>0</v>
      </c>
      <c r="U12" s="23">
        <f t="shared" si="3"/>
        <v>0</v>
      </c>
      <c r="V12" s="23">
        <f t="shared" si="3"/>
        <v>0</v>
      </c>
      <c r="W12" s="23">
        <f t="shared" si="3"/>
        <v>0</v>
      </c>
      <c r="X12" s="23">
        <f t="shared" si="3"/>
        <v>0</v>
      </c>
      <c r="Y12" s="23" t="str">
        <f t="shared" si="3"/>
        <v/>
      </c>
      <c r="Z12" s="23" t="str">
        <f t="shared" si="3"/>
        <v/>
      </c>
      <c r="AA12" s="23" t="str">
        <f t="shared" si="3"/>
        <v/>
      </c>
      <c r="AB12" s="23" t="str">
        <f t="shared" si="3"/>
        <v/>
      </c>
      <c r="AC12" s="23" t="str">
        <f t="shared" si="3"/>
        <v/>
      </c>
      <c r="AD12" s="23" t="str">
        <f t="shared" si="3"/>
        <v/>
      </c>
      <c r="AE12" s="23" t="str">
        <f t="shared" si="3"/>
        <v/>
      </c>
      <c r="AF12" s="23" t="str">
        <f t="shared" si="3"/>
        <v/>
      </c>
      <c r="AG12" s="23" t="str">
        <f t="shared" si="3"/>
        <v/>
      </c>
      <c r="AH12" s="23" t="str">
        <f t="shared" si="3"/>
        <v/>
      </c>
      <c r="AI12" s="23" t="str">
        <f t="shared" si="3"/>
        <v/>
      </c>
      <c r="AJ12" s="23" t="str">
        <f t="shared" si="3"/>
        <v/>
      </c>
      <c r="AK12" s="23" t="str">
        <f t="shared" si="3"/>
        <v/>
      </c>
      <c r="AL12" s="23" t="str">
        <f t="shared" si="3"/>
        <v/>
      </c>
      <c r="AM12" s="23" t="str">
        <f t="shared" si="3"/>
        <v/>
      </c>
      <c r="AN12" s="1" t="str">
        <v>B.04</v>
      </c>
      <c r="AO12" s="1" t="str">
        <v>H.03</v>
      </c>
      <c r="AP12" s="1" t="str">
        <v>B</v>
      </c>
      <c r="AQ12" s="1" t="str">
        <v>H</v>
      </c>
    </row>
    <row r="13" spans="1:43" ht="15">
      <c r="A13" s="2" t="str">
        <v>1</v>
      </c>
      <c r="B13" s="1" t="str">
        <v>J</v>
      </c>
      <c r="C13" s="1" t="str">
        <v>01</v>
      </c>
      <c r="D13" s="1" t="str">
        <v>F</v>
      </c>
      <c r="E13" s="1" t="str">
        <v>01</v>
      </c>
      <c r="F13" s="1" t="str">
        <f t="shared" si="0"/>
        <v/>
      </c>
      <c r="G13" s="1" t="str">
        <f t="shared" si="1"/>
        <v/>
      </c>
      <c r="H13" s="1" t="b">
        <v>0</v>
      </c>
      <c r="J13" s="1" t="s">
        <v>40</v>
      </c>
      <c r="K13" s="1" t="s">
        <v>37</v>
      </c>
      <c r="M13" s="2" cm="1">
        <f t="array" aca="1" ref="M13" ca="1">SUM(ABS(OFFSET(M13,0,1,1,teams)))</f>
        <v>9.090909090909105E-2</v>
      </c>
      <c r="N13" s="27">
        <f t="shared" ref="N13:AM13" ca="1" si="4">IF(N$15&gt;teams,"",1-(4/(rounds*players*(players+1))*SUMPRODUCT(OFFSET($J$27,0,0,players,1),OFFSET(N$27,0,0,players,1))))</f>
        <v>-6.0606060606060996E-3</v>
      </c>
      <c r="O13" s="27">
        <f t="shared" ca="1" si="4"/>
        <v>-6.0606060606060996E-3</v>
      </c>
      <c r="P13" s="27">
        <f t="shared" ca="1" si="4"/>
        <v>-6.0606060606060996E-3</v>
      </c>
      <c r="Q13" s="27">
        <f t="shared" ca="1" si="4"/>
        <v>-6.0606060606060996E-3</v>
      </c>
      <c r="R13" s="27">
        <f t="shared" ca="1" si="4"/>
        <v>-1.8181818181818077E-2</v>
      </c>
      <c r="S13" s="27">
        <f t="shared" ca="1" si="4"/>
        <v>-6.0606060606060996E-3</v>
      </c>
      <c r="T13" s="27">
        <f t="shared" ca="1" si="4"/>
        <v>-6.0606060606060996E-3</v>
      </c>
      <c r="U13" s="27">
        <f t="shared" ca="1" si="4"/>
        <v>-6.0606060606060996E-3</v>
      </c>
      <c r="V13" s="27">
        <f t="shared" ca="1" si="4"/>
        <v>-6.0606060606060996E-3</v>
      </c>
      <c r="W13" s="27">
        <f t="shared" ca="1" si="4"/>
        <v>-1.8181818181818077E-2</v>
      </c>
      <c r="X13" s="27">
        <f t="shared" ca="1" si="4"/>
        <v>-6.0606060606060996E-3</v>
      </c>
      <c r="Y13" s="27" t="str">
        <f t="shared" ca="1" si="4"/>
        <v/>
      </c>
      <c r="Z13" s="27" t="str">
        <f t="shared" ca="1" si="4"/>
        <v/>
      </c>
      <c r="AA13" s="27" t="str">
        <f t="shared" ca="1" si="4"/>
        <v/>
      </c>
      <c r="AB13" s="27" t="str">
        <f t="shared" ca="1" si="4"/>
        <v/>
      </c>
      <c r="AC13" s="27" t="str">
        <f t="shared" ca="1" si="4"/>
        <v/>
      </c>
      <c r="AD13" s="27" t="str">
        <f t="shared" ca="1" si="4"/>
        <v/>
      </c>
      <c r="AE13" s="27" t="str">
        <f t="shared" ca="1" si="4"/>
        <v/>
      </c>
      <c r="AF13" s="27" t="str">
        <f t="shared" ca="1" si="4"/>
        <v/>
      </c>
      <c r="AG13" s="27" t="str">
        <f t="shared" ca="1" si="4"/>
        <v/>
      </c>
      <c r="AH13" s="27" t="str">
        <f t="shared" ca="1" si="4"/>
        <v/>
      </c>
      <c r="AI13" s="27" t="str">
        <f t="shared" ca="1" si="4"/>
        <v/>
      </c>
      <c r="AJ13" s="27" t="str">
        <f t="shared" ca="1" si="4"/>
        <v/>
      </c>
      <c r="AK13" s="27" t="str">
        <f t="shared" ca="1" si="4"/>
        <v/>
      </c>
      <c r="AL13" s="27" t="str">
        <f t="shared" ca="1" si="4"/>
        <v/>
      </c>
      <c r="AM13" s="27" t="str">
        <f t="shared" ca="1" si="4"/>
        <v/>
      </c>
      <c r="AN13" s="1" t="str">
        <v>H.06</v>
      </c>
      <c r="AO13" s="1" t="str">
        <v>A.05</v>
      </c>
      <c r="AP13" s="1" t="str">
        <v>H</v>
      </c>
      <c r="AQ13" s="1" t="str">
        <v>A</v>
      </c>
    </row>
    <row r="14" spans="1:43">
      <c r="A14" s="2" t="str">
        <v>1</v>
      </c>
      <c r="B14" s="1" t="str">
        <v>E</v>
      </c>
      <c r="C14" s="1" t="str">
        <v>01</v>
      </c>
      <c r="D14" s="1" t="str">
        <v>D</v>
      </c>
      <c r="E14" s="1" t="str">
        <v>01</v>
      </c>
      <c r="F14" s="1" t="str">
        <f t="shared" si="0"/>
        <v/>
      </c>
      <c r="G14" s="1" t="str">
        <f t="shared" si="1"/>
        <v/>
      </c>
      <c r="H14" s="1" t="b">
        <v>0</v>
      </c>
      <c r="AN14" s="1" t="str">
        <v>C.08</v>
      </c>
      <c r="AO14" s="1" t="str">
        <v>E.07</v>
      </c>
      <c r="AP14" s="1" t="str">
        <v>C</v>
      </c>
      <c r="AQ14" s="1" t="str">
        <v>E</v>
      </c>
    </row>
    <row r="15" spans="1:43">
      <c r="A15" s="2" t="str">
        <v>1</v>
      </c>
      <c r="B15" s="1" t="str">
        <v>C</v>
      </c>
      <c r="C15" s="1" t="str">
        <v>01</v>
      </c>
      <c r="D15" s="1" t="str">
        <v>G</v>
      </c>
      <c r="E15" s="1" t="str">
        <v>01</v>
      </c>
      <c r="F15" s="1" t="str">
        <f t="shared" si="0"/>
        <v/>
      </c>
      <c r="G15" s="1" t="str">
        <f t="shared" si="1"/>
        <v/>
      </c>
      <c r="H15" s="1" t="b">
        <v>0</v>
      </c>
      <c r="K15" s="11">
        <f>teams</f>
        <v>11</v>
      </c>
      <c r="L15" s="12" t="s">
        <v>27</v>
      </c>
      <c r="N15" s="2">
        <v>1</v>
      </c>
      <c r="O15" s="2">
        <v>2</v>
      </c>
      <c r="P15" s="2">
        <v>3</v>
      </c>
      <c r="Q15" s="2">
        <v>4</v>
      </c>
      <c r="R15" s="2">
        <v>5</v>
      </c>
      <c r="S15" s="2">
        <v>6</v>
      </c>
      <c r="T15" s="2">
        <v>7</v>
      </c>
      <c r="U15" s="2">
        <v>8</v>
      </c>
      <c r="V15" s="2">
        <v>9</v>
      </c>
      <c r="W15" s="2">
        <v>10</v>
      </c>
      <c r="X15" s="2">
        <v>11</v>
      </c>
      <c r="Y15" s="2">
        <v>12</v>
      </c>
      <c r="Z15" s="2">
        <v>13</v>
      </c>
      <c r="AA15" s="2">
        <v>14</v>
      </c>
      <c r="AB15" s="2">
        <v>15</v>
      </c>
      <c r="AC15" s="2">
        <v>16</v>
      </c>
      <c r="AD15" s="2">
        <v>17</v>
      </c>
      <c r="AE15" s="2">
        <v>18</v>
      </c>
      <c r="AF15" s="2">
        <v>19</v>
      </c>
      <c r="AG15" s="2">
        <v>20</v>
      </c>
      <c r="AH15" s="2">
        <v>21</v>
      </c>
      <c r="AI15" s="2">
        <v>22</v>
      </c>
      <c r="AJ15" s="2">
        <v>23</v>
      </c>
      <c r="AK15" s="2">
        <v>24</v>
      </c>
      <c r="AL15" s="2">
        <v>25</v>
      </c>
      <c r="AM15" s="2">
        <v>26</v>
      </c>
      <c r="AN15" s="1" t="str">
        <v>F.10</v>
      </c>
      <c r="AO15" s="1" t="str">
        <v>C.09</v>
      </c>
      <c r="AP15" s="1" t="str">
        <v>F</v>
      </c>
      <c r="AQ15" s="1" t="str">
        <v>C</v>
      </c>
    </row>
    <row r="16" spans="1:43">
      <c r="A16" s="2" t="str">
        <v>1</v>
      </c>
      <c r="B16" s="1" t="str">
        <v>A</v>
      </c>
      <c r="C16" s="1" t="str">
        <v>02</v>
      </c>
      <c r="D16" s="1" t="str">
        <v>B</v>
      </c>
      <c r="E16" s="1" t="str">
        <v>01</v>
      </c>
      <c r="F16" s="1" t="str">
        <f t="shared" si="0"/>
        <v>A.02</v>
      </c>
      <c r="G16" s="1" t="str">
        <f t="shared" si="1"/>
        <v>B.01</v>
      </c>
      <c r="H16" s="1" t="b">
        <v>0</v>
      </c>
      <c r="I16" s="1" t="s">
        <v>105</v>
      </c>
      <c r="J16" s="13"/>
      <c r="K16" s="14" t="s">
        <v>0</v>
      </c>
      <c r="L16" s="2" t="s">
        <v>25</v>
      </c>
      <c r="M16" s="2" t="s">
        <v>26</v>
      </c>
      <c r="N16" s="3" t="str">
        <f>IF(N$15&gt;teams,"",INDEX(teamsList,Analysis11!N$15))</f>
        <v>A</v>
      </c>
      <c r="O16" s="3" t="str">
        <f>IF(O$15&gt;teams,"",INDEX(teamsList,Analysis11!O$15))</f>
        <v>B</v>
      </c>
      <c r="P16" s="3" t="str">
        <f>IF(P$15&gt;teams,"",INDEX(teamsList,Analysis11!P$15))</f>
        <v>C</v>
      </c>
      <c r="Q16" s="3" t="str">
        <f>IF(Q$15&gt;teams,"",INDEX(teamsList,Analysis11!Q$15))</f>
        <v>D</v>
      </c>
      <c r="R16" s="3" t="str">
        <f>IF(R$15&gt;teams,"",INDEX(teamsList,Analysis11!R$15))</f>
        <v>E</v>
      </c>
      <c r="S16" s="3" t="str">
        <f>IF(S$15&gt;teams,"",INDEX(teamsList,Analysis11!S$15))</f>
        <v>F</v>
      </c>
      <c r="T16" s="3" t="str">
        <f>IF(T$15&gt;teams,"",INDEX(teamsList,Analysis11!T$15))</f>
        <v>G</v>
      </c>
      <c r="U16" s="3" t="str">
        <f>IF(U$15&gt;teams,"",INDEX(teamsList,Analysis11!U$15))</f>
        <v>H</v>
      </c>
      <c r="V16" s="3" t="str">
        <f>IF(V$15&gt;teams,"",INDEX(teamsList,Analysis11!V$15))</f>
        <v>I</v>
      </c>
      <c r="W16" s="3" t="str">
        <f>IF(W$15&gt;teams,"",INDEX(teamsList,Analysis11!W$15))</f>
        <v>J</v>
      </c>
      <c r="X16" s="3" t="str">
        <f>IF(X$15&gt;teams,"",INDEX(teamsList,Analysis11!X$15))</f>
        <v>K</v>
      </c>
      <c r="Y16" s="3" t="str">
        <f>IF(Y$15&gt;teams,"",INDEX(teamsList,Analysis11!Y$15))</f>
        <v/>
      </c>
      <c r="Z16" s="3" t="str">
        <f>IF(Z$15&gt;teams,"",INDEX(teamsList,Analysis11!Z$15))</f>
        <v/>
      </c>
      <c r="AA16" s="3" t="str">
        <f>IF(AA$15&gt;teams,"",INDEX(teamsList,Analysis11!AA$15))</f>
        <v/>
      </c>
      <c r="AB16" s="3" t="str">
        <f>IF(AB$15&gt;teams,"",INDEX(teamsList,Analysis11!AB$15))</f>
        <v/>
      </c>
      <c r="AC16" s="3" t="str">
        <f>IF(AC$15&gt;teams,"",INDEX(teamsList,Analysis11!AC$15))</f>
        <v/>
      </c>
      <c r="AD16" s="3" t="str">
        <f>IF(AD$15&gt;teams,"",INDEX(teamsList,Analysis11!AD$15))</f>
        <v/>
      </c>
      <c r="AE16" s="3" t="str">
        <f>IF(AE$15&gt;teams,"",INDEX(teamsList,Analysis11!AE$15))</f>
        <v/>
      </c>
      <c r="AF16" s="3" t="str">
        <f>IF(AF$15&gt;teams,"",INDEX(teamsList,Analysis11!AF$15))</f>
        <v/>
      </c>
      <c r="AG16" s="3" t="str">
        <f>IF(AG$15&gt;teams,"",INDEX(teamsList,Analysis11!AG$15))</f>
        <v/>
      </c>
      <c r="AH16" s="3" t="str">
        <f>IF(AH$15&gt;teams,"",INDEX(teamsList,Analysis11!AH$15))</f>
        <v/>
      </c>
      <c r="AI16" s="3" t="str">
        <f>IF(AI$15&gt;teams,"",INDEX(teamsList,Analysis11!AI$15))</f>
        <v/>
      </c>
      <c r="AJ16" s="3" t="str">
        <f>IF(AJ$15&gt;teams,"",INDEX(teamsList,Analysis11!AJ$15))</f>
        <v/>
      </c>
      <c r="AK16" s="3" t="str">
        <f>IF(AK$15&gt;teams,"",INDEX(teamsList,Analysis11!AK$15))</f>
        <v/>
      </c>
      <c r="AL16" s="3" t="str">
        <f>IF(AL$15&gt;teams,"",INDEX(teamsList,Analysis11!AL$15))</f>
        <v/>
      </c>
      <c r="AM16" s="3" t="str">
        <f>IF(AM$15&gt;teams,"",INDEX(teamsList,Analysis11!AM$15))</f>
        <v/>
      </c>
      <c r="AN16" s="1" t="str">
        <v>C.02</v>
      </c>
      <c r="AO16" s="1" t="str">
        <v>D.01</v>
      </c>
      <c r="AP16" s="1" t="str">
        <v>C</v>
      </c>
      <c r="AQ16" s="1" t="str">
        <v>D</v>
      </c>
    </row>
    <row r="17" spans="1:43">
      <c r="A17" s="2" t="str">
        <v>1</v>
      </c>
      <c r="B17" s="1" t="str">
        <v>E</v>
      </c>
      <c r="C17" s="1" t="str">
        <v>02</v>
      </c>
      <c r="D17" s="1" t="str">
        <v>J</v>
      </c>
      <c r="E17" s="1" t="str">
        <v>02</v>
      </c>
      <c r="F17" s="1" t="str">
        <f t="shared" si="0"/>
        <v/>
      </c>
      <c r="G17" s="1" t="str">
        <f t="shared" si="1"/>
        <v/>
      </c>
      <c r="H17" s="1" t="b">
        <v>0</v>
      </c>
      <c r="I17" s="1" t="b">
        <f ca="1">OR(MAX(OFFSET($N17,0,0,1,teams))&gt;$M17,MIN(OFFSET($N17,0,0,1,teams))&lt;$L17)</f>
        <v>0</v>
      </c>
      <c r="J17" s="2"/>
      <c r="K17" s="1" t="s">
        <v>18</v>
      </c>
      <c r="L17" s="2">
        <v>0</v>
      </c>
      <c r="M17" s="2">
        <f>MOD(teams,2)*(INT(rounds*(players/2)/teams)+2)</f>
        <v>3</v>
      </c>
      <c r="N17" s="2">
        <f t="shared" ref="N17:AM17" si="5">IF(N$15&gt;teams,"",COUNTIF(_xlfn.ANCHORARRAY($AP$11),N$16))</f>
        <v>2</v>
      </c>
      <c r="O17" s="2">
        <f t="shared" si="5"/>
        <v>2</v>
      </c>
      <c r="P17" s="2">
        <f t="shared" si="5"/>
        <v>2</v>
      </c>
      <c r="Q17" s="2">
        <f t="shared" si="5"/>
        <v>2</v>
      </c>
      <c r="R17" s="2">
        <f t="shared" si="5"/>
        <v>1</v>
      </c>
      <c r="S17" s="2">
        <f t="shared" si="5"/>
        <v>1</v>
      </c>
      <c r="T17" s="2">
        <f t="shared" si="5"/>
        <v>1</v>
      </c>
      <c r="U17" s="2">
        <f t="shared" si="5"/>
        <v>1</v>
      </c>
      <c r="V17" s="2">
        <f t="shared" si="5"/>
        <v>1</v>
      </c>
      <c r="W17" s="2">
        <f t="shared" si="5"/>
        <v>1</v>
      </c>
      <c r="X17" s="2">
        <f t="shared" si="5"/>
        <v>1</v>
      </c>
      <c r="Y17" s="2" t="str">
        <f t="shared" si="5"/>
        <v/>
      </c>
      <c r="Z17" s="2" t="str">
        <f t="shared" si="5"/>
        <v/>
      </c>
      <c r="AA17" s="2" t="str">
        <f t="shared" si="5"/>
        <v/>
      </c>
      <c r="AB17" s="2" t="str">
        <f t="shared" si="5"/>
        <v/>
      </c>
      <c r="AC17" s="2" t="str">
        <f t="shared" si="5"/>
        <v/>
      </c>
      <c r="AD17" s="2" t="str">
        <f t="shared" si="5"/>
        <v/>
      </c>
      <c r="AE17" s="2" t="str">
        <f t="shared" si="5"/>
        <v/>
      </c>
      <c r="AF17" s="2" t="str">
        <f t="shared" si="5"/>
        <v/>
      </c>
      <c r="AG17" s="2" t="str">
        <f t="shared" si="5"/>
        <v/>
      </c>
      <c r="AH17" s="2" t="str">
        <f t="shared" si="5"/>
        <v/>
      </c>
      <c r="AI17" s="2" t="str">
        <f t="shared" si="5"/>
        <v/>
      </c>
      <c r="AJ17" s="2" t="str">
        <f t="shared" si="5"/>
        <v/>
      </c>
      <c r="AK17" s="2" t="str">
        <f t="shared" si="5"/>
        <v/>
      </c>
      <c r="AL17" s="2" t="str">
        <f t="shared" si="5"/>
        <v/>
      </c>
      <c r="AM17" s="2" t="str">
        <f t="shared" si="5"/>
        <v/>
      </c>
      <c r="AN17" s="1" t="str">
        <v>D.04</v>
      </c>
      <c r="AO17" s="1" t="str">
        <v>C.03</v>
      </c>
      <c r="AP17" s="1" t="str">
        <v>D</v>
      </c>
      <c r="AQ17" s="1" t="str">
        <v>C</v>
      </c>
    </row>
    <row r="18" spans="1:43">
      <c r="A18" s="2" t="str">
        <v>1</v>
      </c>
      <c r="B18" s="1" t="str">
        <v>G</v>
      </c>
      <c r="C18" s="1" t="str">
        <v>02</v>
      </c>
      <c r="D18" s="1" t="str">
        <v>F</v>
      </c>
      <c r="E18" s="1" t="str">
        <v>02</v>
      </c>
      <c r="F18" s="1" t="str">
        <f t="shared" si="0"/>
        <v/>
      </c>
      <c r="G18" s="1" t="str">
        <f t="shared" si="1"/>
        <v/>
      </c>
      <c r="H18" s="1" t="b">
        <v>0</v>
      </c>
      <c r="I18" s="1" t="b">
        <f ca="1">OR(MAX(OFFSET($N18,0,0,1,teams))&gt;$M18,MIN(OFFSET($N18,0,0,1,teams))&lt;$L18)</f>
        <v>0</v>
      </c>
      <c r="K18" s="1" t="s">
        <v>19</v>
      </c>
      <c r="L18" s="2">
        <v>0</v>
      </c>
      <c r="M18" s="2">
        <f>MOD(teams,2)*(INT(rounds*(players/2)/teams)+2)</f>
        <v>3</v>
      </c>
      <c r="N18" s="2">
        <f t="shared" ref="N18:AM18" si="6">IF(N$15&gt;teams,"",COUNTIF(_xlfn.ANCHORARRAY($AQ$11),N$16))</f>
        <v>2</v>
      </c>
      <c r="O18" s="2">
        <f t="shared" si="6"/>
        <v>2</v>
      </c>
      <c r="P18" s="2">
        <f t="shared" si="6"/>
        <v>2</v>
      </c>
      <c r="Q18" s="2">
        <f t="shared" si="6"/>
        <v>2</v>
      </c>
      <c r="R18" s="2">
        <f t="shared" si="6"/>
        <v>1</v>
      </c>
      <c r="S18" s="2">
        <f t="shared" si="6"/>
        <v>1</v>
      </c>
      <c r="T18" s="2">
        <f t="shared" si="6"/>
        <v>1</v>
      </c>
      <c r="U18" s="2">
        <f t="shared" si="6"/>
        <v>1</v>
      </c>
      <c r="V18" s="2">
        <f t="shared" si="6"/>
        <v>1</v>
      </c>
      <c r="W18" s="2">
        <f t="shared" si="6"/>
        <v>1</v>
      </c>
      <c r="X18" s="2">
        <f t="shared" si="6"/>
        <v>1</v>
      </c>
      <c r="Y18" s="2" t="str">
        <f t="shared" si="6"/>
        <v/>
      </c>
      <c r="Z18" s="2" t="str">
        <f t="shared" si="6"/>
        <v/>
      </c>
      <c r="AA18" s="2" t="str">
        <f t="shared" si="6"/>
        <v/>
      </c>
      <c r="AB18" s="2" t="str">
        <f t="shared" si="6"/>
        <v/>
      </c>
      <c r="AC18" s="2" t="str">
        <f t="shared" si="6"/>
        <v/>
      </c>
      <c r="AD18" s="2" t="str">
        <f t="shared" si="6"/>
        <v/>
      </c>
      <c r="AE18" s="2" t="str">
        <f t="shared" si="6"/>
        <v/>
      </c>
      <c r="AF18" s="2" t="str">
        <f t="shared" si="6"/>
        <v/>
      </c>
      <c r="AG18" s="2" t="str">
        <f t="shared" si="6"/>
        <v/>
      </c>
      <c r="AH18" s="2" t="str">
        <f t="shared" si="6"/>
        <v/>
      </c>
      <c r="AI18" s="2" t="str">
        <f t="shared" si="6"/>
        <v/>
      </c>
      <c r="AJ18" s="2" t="str">
        <f t="shared" si="6"/>
        <v/>
      </c>
      <c r="AK18" s="2" t="str">
        <f t="shared" si="6"/>
        <v/>
      </c>
      <c r="AL18" s="2" t="str">
        <f t="shared" si="6"/>
        <v/>
      </c>
      <c r="AM18" s="2" t="str">
        <f t="shared" si="6"/>
        <v/>
      </c>
      <c r="AN18" s="1" t="str">
        <v>I.06</v>
      </c>
      <c r="AO18" s="1" t="str">
        <v>J.05</v>
      </c>
      <c r="AP18" s="1" t="str">
        <v>I</v>
      </c>
      <c r="AQ18" s="1" t="str">
        <v>J</v>
      </c>
    </row>
    <row r="19" spans="1:43">
      <c r="A19" s="2" t="str">
        <v>1</v>
      </c>
      <c r="B19" s="1" t="str">
        <v>D</v>
      </c>
      <c r="C19" s="1" t="str">
        <v>02</v>
      </c>
      <c r="D19" s="1" t="str">
        <v>I</v>
      </c>
      <c r="E19" s="1" t="str">
        <v>02</v>
      </c>
      <c r="F19" s="1" t="str">
        <f t="shared" si="0"/>
        <v/>
      </c>
      <c r="G19" s="1" t="str">
        <f t="shared" si="1"/>
        <v/>
      </c>
      <c r="H19" s="1" t="b">
        <v>0</v>
      </c>
      <c r="I19" s="1" t="b">
        <f ca="1">OR(MAX(OFFSET($N19,0,0,1,teams))&gt;$M19,MIN(OFFSET($N19,0,0,1,teams))&lt;$L19)</f>
        <v>0</v>
      </c>
      <c r="K19" s="1" t="s">
        <v>24</v>
      </c>
      <c r="L19" s="2">
        <v>-1</v>
      </c>
      <c r="M19" s="2">
        <v>1</v>
      </c>
      <c r="N19" s="2">
        <f t="shared" ref="N19:AM19" si="7">IF(N$15&gt;teams,"",N17-N18)</f>
        <v>0</v>
      </c>
      <c r="O19" s="2">
        <f t="shared" si="7"/>
        <v>0</v>
      </c>
      <c r="P19" s="2">
        <f t="shared" si="7"/>
        <v>0</v>
      </c>
      <c r="Q19" s="2">
        <f t="shared" si="7"/>
        <v>0</v>
      </c>
      <c r="R19" s="2">
        <f t="shared" si="7"/>
        <v>0</v>
      </c>
      <c r="S19" s="2">
        <f t="shared" si="7"/>
        <v>0</v>
      </c>
      <c r="T19" s="2">
        <f t="shared" si="7"/>
        <v>0</v>
      </c>
      <c r="U19" s="2">
        <f t="shared" si="7"/>
        <v>0</v>
      </c>
      <c r="V19" s="2">
        <f t="shared" si="7"/>
        <v>0</v>
      </c>
      <c r="W19" s="2">
        <f t="shared" si="7"/>
        <v>0</v>
      </c>
      <c r="X19" s="2">
        <f t="shared" si="7"/>
        <v>0</v>
      </c>
      <c r="Y19" s="2" t="str">
        <f t="shared" si="7"/>
        <v/>
      </c>
      <c r="Z19" s="2" t="str">
        <f t="shared" si="7"/>
        <v/>
      </c>
      <c r="AA19" s="2" t="str">
        <f t="shared" si="7"/>
        <v/>
      </c>
      <c r="AB19" s="2" t="str">
        <f t="shared" si="7"/>
        <v/>
      </c>
      <c r="AC19" s="2" t="str">
        <f t="shared" si="7"/>
        <v/>
      </c>
      <c r="AD19" s="2" t="str">
        <f t="shared" si="7"/>
        <v/>
      </c>
      <c r="AE19" s="2" t="str">
        <f t="shared" si="7"/>
        <v/>
      </c>
      <c r="AF19" s="2" t="str">
        <f t="shared" si="7"/>
        <v/>
      </c>
      <c r="AG19" s="2" t="str">
        <f t="shared" si="7"/>
        <v/>
      </c>
      <c r="AH19" s="2" t="str">
        <f t="shared" si="7"/>
        <v/>
      </c>
      <c r="AI19" s="2" t="str">
        <f t="shared" si="7"/>
        <v/>
      </c>
      <c r="AJ19" s="2" t="str">
        <f t="shared" si="7"/>
        <v/>
      </c>
      <c r="AK19" s="2" t="str">
        <f t="shared" si="7"/>
        <v/>
      </c>
      <c r="AL19" s="2" t="str">
        <f t="shared" si="7"/>
        <v/>
      </c>
      <c r="AM19" s="2" t="str">
        <f t="shared" si="7"/>
        <v/>
      </c>
      <c r="AN19" s="1" t="str">
        <v>J.08</v>
      </c>
      <c r="AO19" s="1" t="str">
        <v>K.07</v>
      </c>
      <c r="AP19" s="1" t="str">
        <v>J</v>
      </c>
      <c r="AQ19" s="1" t="str">
        <v>K</v>
      </c>
    </row>
    <row r="20" spans="1:43">
      <c r="A20" s="2" t="str">
        <v>1</v>
      </c>
      <c r="B20" s="1" t="str">
        <v>B</v>
      </c>
      <c r="C20" s="1" t="str">
        <v>02</v>
      </c>
      <c r="D20" s="1" t="str">
        <v>H</v>
      </c>
      <c r="E20" s="1" t="str">
        <v>02</v>
      </c>
      <c r="F20" s="1" t="str">
        <f t="shared" si="0"/>
        <v/>
      </c>
      <c r="G20" s="1" t="str">
        <f t="shared" si="1"/>
        <v/>
      </c>
      <c r="H20" s="1" t="b">
        <v>0</v>
      </c>
      <c r="J20" s="1">
        <v>1</v>
      </c>
      <c r="K20" s="1" t="s">
        <v>20</v>
      </c>
      <c r="L20" s="2">
        <f>INT(players/2)</f>
        <v>5</v>
      </c>
      <c r="M20" s="2">
        <f>L20+MOD(players,2)</f>
        <v>5</v>
      </c>
      <c r="N20" s="2">
        <f t="shared" ref="N20:W22" si="8">IF(N$15&gt;teams,"",COUNTIFS($B:$B,N$16,$A:$A,$J20))</f>
        <v>5</v>
      </c>
      <c r="O20" s="2">
        <f t="shared" si="8"/>
        <v>5</v>
      </c>
      <c r="P20" s="2">
        <f t="shared" si="8"/>
        <v>5</v>
      </c>
      <c r="Q20" s="2">
        <f t="shared" si="8"/>
        <v>5</v>
      </c>
      <c r="R20" s="2">
        <f t="shared" si="8"/>
        <v>5</v>
      </c>
      <c r="S20" s="2">
        <f t="shared" si="8"/>
        <v>5</v>
      </c>
      <c r="T20" s="2">
        <f t="shared" si="8"/>
        <v>5</v>
      </c>
      <c r="U20" s="2">
        <f t="shared" si="8"/>
        <v>5</v>
      </c>
      <c r="V20" s="2">
        <f t="shared" si="8"/>
        <v>5</v>
      </c>
      <c r="W20" s="2">
        <f t="shared" si="8"/>
        <v>5</v>
      </c>
      <c r="X20" s="2">
        <f t="shared" ref="X20:AG22" si="9">IF(X$15&gt;teams,"",COUNTIFS($B:$B,X$16,$A:$A,$J20))</f>
        <v>5</v>
      </c>
      <c r="Y20" s="2" t="str">
        <f t="shared" si="9"/>
        <v/>
      </c>
      <c r="Z20" s="2" t="str">
        <f t="shared" si="9"/>
        <v/>
      </c>
      <c r="AA20" s="2" t="str">
        <f t="shared" si="9"/>
        <v/>
      </c>
      <c r="AB20" s="2" t="str">
        <f t="shared" si="9"/>
        <v/>
      </c>
      <c r="AC20" s="2" t="str">
        <f t="shared" si="9"/>
        <v/>
      </c>
      <c r="AD20" s="2" t="str">
        <f t="shared" si="9"/>
        <v/>
      </c>
      <c r="AE20" s="2" t="str">
        <f t="shared" si="9"/>
        <v/>
      </c>
      <c r="AF20" s="2" t="str">
        <f t="shared" si="9"/>
        <v/>
      </c>
      <c r="AG20" s="2" t="str">
        <f t="shared" si="9"/>
        <v/>
      </c>
      <c r="AH20" s="2" t="str">
        <f t="shared" ref="AH20:AM22" si="10">IF(AH$15&gt;teams,"",COUNTIFS($B:$B,AH$16,$A:$A,$J20))</f>
        <v/>
      </c>
      <c r="AI20" s="2" t="str">
        <f t="shared" si="10"/>
        <v/>
      </c>
      <c r="AJ20" s="2" t="str">
        <f t="shared" si="10"/>
        <v/>
      </c>
      <c r="AK20" s="2" t="str">
        <f t="shared" si="10"/>
        <v/>
      </c>
      <c r="AL20" s="2" t="str">
        <f t="shared" si="10"/>
        <v/>
      </c>
      <c r="AM20" s="2" t="str">
        <f t="shared" si="10"/>
        <v/>
      </c>
      <c r="AN20" s="1" t="str">
        <v>K.10</v>
      </c>
      <c r="AO20" s="1" t="str">
        <v>I.09</v>
      </c>
      <c r="AP20" s="1" t="str">
        <v>K</v>
      </c>
      <c r="AQ20" s="1" t="str">
        <v>I</v>
      </c>
    </row>
    <row r="21" spans="1:43">
      <c r="A21" s="2" t="str">
        <v>1</v>
      </c>
      <c r="B21" s="1" t="str">
        <v>K</v>
      </c>
      <c r="C21" s="1" t="str">
        <v>02</v>
      </c>
      <c r="D21" s="1" t="str">
        <v>C</v>
      </c>
      <c r="E21" s="1" t="str">
        <v>02</v>
      </c>
      <c r="F21" s="1" t="str">
        <f t="shared" si="0"/>
        <v/>
      </c>
      <c r="G21" s="1" t="str">
        <f t="shared" si="1"/>
        <v/>
      </c>
      <c r="H21" s="1" t="b">
        <v>0</v>
      </c>
      <c r="J21" s="1">
        <v>2</v>
      </c>
      <c r="K21" s="1" t="s">
        <v>21</v>
      </c>
      <c r="L21" s="2">
        <f>IF(rounds&lt;$J21,"",L20)</f>
        <v>5</v>
      </c>
      <c r="M21" s="2">
        <f>IF(rounds&lt;$J21,"",M20)</f>
        <v>5</v>
      </c>
      <c r="N21" s="2">
        <f t="shared" si="8"/>
        <v>5</v>
      </c>
      <c r="O21" s="2">
        <f t="shared" si="8"/>
        <v>5</v>
      </c>
      <c r="P21" s="2">
        <f t="shared" si="8"/>
        <v>5</v>
      </c>
      <c r="Q21" s="2">
        <f t="shared" si="8"/>
        <v>5</v>
      </c>
      <c r="R21" s="2">
        <f t="shared" si="8"/>
        <v>5</v>
      </c>
      <c r="S21" s="2">
        <f t="shared" si="8"/>
        <v>5</v>
      </c>
      <c r="T21" s="2">
        <f t="shared" si="8"/>
        <v>5</v>
      </c>
      <c r="U21" s="2">
        <f t="shared" si="8"/>
        <v>5</v>
      </c>
      <c r="V21" s="2">
        <f t="shared" si="8"/>
        <v>5</v>
      </c>
      <c r="W21" s="2">
        <f t="shared" si="8"/>
        <v>5</v>
      </c>
      <c r="X21" s="2">
        <f t="shared" si="9"/>
        <v>5</v>
      </c>
      <c r="Y21" s="2" t="str">
        <f t="shared" si="9"/>
        <v/>
      </c>
      <c r="Z21" s="2" t="str">
        <f t="shared" si="9"/>
        <v/>
      </c>
      <c r="AA21" s="2" t="str">
        <f t="shared" si="9"/>
        <v/>
      </c>
      <c r="AB21" s="2" t="str">
        <f t="shared" si="9"/>
        <v/>
      </c>
      <c r="AC21" s="2" t="str">
        <f t="shared" si="9"/>
        <v/>
      </c>
      <c r="AD21" s="2" t="str">
        <f t="shared" si="9"/>
        <v/>
      </c>
      <c r="AE21" s="2" t="str">
        <f t="shared" si="9"/>
        <v/>
      </c>
      <c r="AF21" s="2" t="str">
        <f t="shared" si="9"/>
        <v/>
      </c>
      <c r="AG21" s="2" t="str">
        <f t="shared" si="9"/>
        <v/>
      </c>
      <c r="AH21" s="2" t="str">
        <f t="shared" si="10"/>
        <v/>
      </c>
      <c r="AI21" s="2" t="str">
        <f t="shared" si="10"/>
        <v/>
      </c>
      <c r="AJ21" s="2" t="str">
        <f t="shared" si="10"/>
        <v/>
      </c>
      <c r="AK21" s="2" t="str">
        <f t="shared" si="10"/>
        <v/>
      </c>
      <c r="AL21" s="2" t="str">
        <f t="shared" si="10"/>
        <v/>
      </c>
      <c r="AM21" s="2" t="str">
        <f t="shared" si="10"/>
        <v/>
      </c>
      <c r="AN21" s="1" t="str">
        <v>B.02</v>
      </c>
      <c r="AO21" s="1" t="str">
        <v>A.01</v>
      </c>
      <c r="AP21" s="1" t="str">
        <v>B</v>
      </c>
      <c r="AQ21" s="1" t="str">
        <v>A</v>
      </c>
    </row>
    <row r="22" spans="1:43">
      <c r="A22" s="2" t="str">
        <v>1</v>
      </c>
      <c r="B22" s="1" t="str">
        <v>A</v>
      </c>
      <c r="C22" s="1" t="str">
        <v>03</v>
      </c>
      <c r="D22" s="1" t="str">
        <v>F</v>
      </c>
      <c r="E22" s="1" t="str">
        <v>03</v>
      </c>
      <c r="F22" s="1" t="str">
        <f t="shared" si="0"/>
        <v/>
      </c>
      <c r="G22" s="1" t="str">
        <f t="shared" si="1"/>
        <v/>
      </c>
      <c r="H22" s="1" t="b">
        <v>0</v>
      </c>
      <c r="J22" s="17">
        <v>3</v>
      </c>
      <c r="K22" s="17" t="s">
        <v>22</v>
      </c>
      <c r="L22" s="20">
        <f>IF(rounds&lt;$J22,"",L21)</f>
        <v>5</v>
      </c>
      <c r="M22" s="20">
        <f>IF(rounds&lt;$J22,"",M21)</f>
        <v>5</v>
      </c>
      <c r="N22" s="20">
        <f t="shared" si="8"/>
        <v>5</v>
      </c>
      <c r="O22" s="20">
        <f t="shared" si="8"/>
        <v>5</v>
      </c>
      <c r="P22" s="20">
        <f t="shared" si="8"/>
        <v>5</v>
      </c>
      <c r="Q22" s="20">
        <f t="shared" si="8"/>
        <v>5</v>
      </c>
      <c r="R22" s="20">
        <f t="shared" si="8"/>
        <v>5</v>
      </c>
      <c r="S22" s="20">
        <f t="shared" si="8"/>
        <v>5</v>
      </c>
      <c r="T22" s="2">
        <f t="shared" si="8"/>
        <v>5</v>
      </c>
      <c r="U22" s="2">
        <f t="shared" si="8"/>
        <v>5</v>
      </c>
      <c r="V22" s="2">
        <f t="shared" si="8"/>
        <v>5</v>
      </c>
      <c r="W22" s="2">
        <f t="shared" si="8"/>
        <v>5</v>
      </c>
      <c r="X22" s="2">
        <f t="shared" si="9"/>
        <v>5</v>
      </c>
      <c r="Y22" s="2" t="str">
        <f t="shared" si="9"/>
        <v/>
      </c>
      <c r="Z22" s="2" t="str">
        <f t="shared" si="9"/>
        <v/>
      </c>
      <c r="AA22" s="2" t="str">
        <f t="shared" si="9"/>
        <v/>
      </c>
      <c r="AB22" s="2" t="str">
        <f t="shared" si="9"/>
        <v/>
      </c>
      <c r="AC22" s="2" t="str">
        <f t="shared" si="9"/>
        <v/>
      </c>
      <c r="AD22" s="2" t="str">
        <f t="shared" si="9"/>
        <v/>
      </c>
      <c r="AE22" s="2" t="str">
        <f t="shared" si="9"/>
        <v/>
      </c>
      <c r="AF22" s="2" t="str">
        <f t="shared" si="9"/>
        <v/>
      </c>
      <c r="AG22" s="2" t="str">
        <f t="shared" si="9"/>
        <v/>
      </c>
      <c r="AH22" s="2" t="str">
        <f t="shared" si="10"/>
        <v/>
      </c>
      <c r="AI22" s="2" t="str">
        <f t="shared" si="10"/>
        <v/>
      </c>
      <c r="AJ22" s="2" t="str">
        <f t="shared" si="10"/>
        <v/>
      </c>
      <c r="AK22" s="2" t="str">
        <f t="shared" si="10"/>
        <v/>
      </c>
      <c r="AL22" s="2" t="str">
        <f t="shared" si="10"/>
        <v/>
      </c>
      <c r="AM22" s="2" t="str">
        <f t="shared" si="10"/>
        <v/>
      </c>
      <c r="AN22" s="1" t="str">
        <v>A.04</v>
      </c>
      <c r="AO22" s="1" t="str">
        <v>G.03</v>
      </c>
      <c r="AP22" s="1" t="str">
        <v>A</v>
      </c>
      <c r="AQ22" s="1" t="str">
        <v>G</v>
      </c>
    </row>
    <row r="23" spans="1:43">
      <c r="A23" s="2" t="str">
        <v>1</v>
      </c>
      <c r="B23" s="1" t="str">
        <v>B</v>
      </c>
      <c r="C23" s="1" t="str">
        <v>03</v>
      </c>
      <c r="D23" s="1" t="str">
        <v>C</v>
      </c>
      <c r="E23" s="1" t="str">
        <v>03</v>
      </c>
      <c r="F23" s="1" t="str">
        <f t="shared" si="0"/>
        <v/>
      </c>
      <c r="G23" s="1" t="str">
        <f t="shared" si="1"/>
        <v/>
      </c>
      <c r="H23" s="1" t="b">
        <v>0</v>
      </c>
      <c r="I23" s="32"/>
      <c r="J23" s="1">
        <v>1</v>
      </c>
      <c r="K23" s="1" t="s">
        <v>33</v>
      </c>
      <c r="N23" s="2">
        <f t="shared" ref="N23:AM23" si="11">IF(N$15&gt;teams,"",ABS(N20-(players-N20)))</f>
        <v>0</v>
      </c>
      <c r="O23" s="2">
        <f t="shared" si="11"/>
        <v>0</v>
      </c>
      <c r="P23" s="2">
        <f t="shared" si="11"/>
        <v>0</v>
      </c>
      <c r="Q23" s="2">
        <f t="shared" si="11"/>
        <v>0</v>
      </c>
      <c r="R23" s="2">
        <f t="shared" si="11"/>
        <v>0</v>
      </c>
      <c r="S23" s="2">
        <f t="shared" si="11"/>
        <v>0</v>
      </c>
      <c r="T23" s="2">
        <f t="shared" si="11"/>
        <v>0</v>
      </c>
      <c r="U23" s="2">
        <f t="shared" si="11"/>
        <v>0</v>
      </c>
      <c r="V23" s="2">
        <f t="shared" si="11"/>
        <v>0</v>
      </c>
      <c r="W23" s="2">
        <f t="shared" si="11"/>
        <v>0</v>
      </c>
      <c r="X23" s="2">
        <f t="shared" si="11"/>
        <v>0</v>
      </c>
      <c r="Y23" s="2" t="str">
        <f t="shared" si="11"/>
        <v/>
      </c>
      <c r="Z23" s="2" t="str">
        <f t="shared" si="11"/>
        <v/>
      </c>
      <c r="AA23" s="2" t="str">
        <f t="shared" si="11"/>
        <v/>
      </c>
      <c r="AB23" s="2" t="str">
        <f t="shared" si="11"/>
        <v/>
      </c>
      <c r="AC23" s="2" t="str">
        <f t="shared" si="11"/>
        <v/>
      </c>
      <c r="AD23" s="2" t="str">
        <f t="shared" si="11"/>
        <v/>
      </c>
      <c r="AE23" s="2" t="str">
        <f t="shared" si="11"/>
        <v/>
      </c>
      <c r="AF23" s="2" t="str">
        <f t="shared" si="11"/>
        <v/>
      </c>
      <c r="AG23" s="2" t="str">
        <f t="shared" si="11"/>
        <v/>
      </c>
      <c r="AH23" s="2" t="str">
        <f t="shared" si="11"/>
        <v/>
      </c>
      <c r="AI23" s="2" t="str">
        <f t="shared" si="11"/>
        <v/>
      </c>
      <c r="AJ23" s="2" t="str">
        <f t="shared" si="11"/>
        <v/>
      </c>
      <c r="AK23" s="2" t="str">
        <f t="shared" si="11"/>
        <v/>
      </c>
      <c r="AL23" s="2" t="str">
        <f t="shared" si="11"/>
        <v/>
      </c>
      <c r="AM23" s="2" t="str">
        <f t="shared" si="11"/>
        <v/>
      </c>
      <c r="AN23" s="1" t="str">
        <v>G.06</v>
      </c>
      <c r="AO23" s="1" t="str">
        <v>B.05</v>
      </c>
      <c r="AP23" s="1" t="str">
        <v>G</v>
      </c>
      <c r="AQ23" s="1" t="str">
        <v>B</v>
      </c>
    </row>
    <row r="24" spans="1:43">
      <c r="A24" s="2" t="str">
        <v>1</v>
      </c>
      <c r="B24" s="1" t="str">
        <v>D</v>
      </c>
      <c r="C24" s="1" t="str">
        <v>03</v>
      </c>
      <c r="D24" s="1" t="str">
        <v>G</v>
      </c>
      <c r="E24" s="1" t="str">
        <v>03</v>
      </c>
      <c r="F24" s="1" t="str">
        <f t="shared" si="0"/>
        <v/>
      </c>
      <c r="G24" s="1" t="str">
        <f t="shared" si="1"/>
        <v/>
      </c>
      <c r="H24" s="1" t="b">
        <v>0</v>
      </c>
      <c r="J24" s="1">
        <v>2</v>
      </c>
      <c r="K24" s="1" t="s">
        <v>34</v>
      </c>
      <c r="N24" s="2">
        <f t="shared" ref="N24:AM24" si="12">IF(N$15&gt;teams,"",ABS(N21-(players-N21)))</f>
        <v>0</v>
      </c>
      <c r="O24" s="2">
        <f t="shared" si="12"/>
        <v>0</v>
      </c>
      <c r="P24" s="2">
        <f t="shared" si="12"/>
        <v>0</v>
      </c>
      <c r="Q24" s="2">
        <f t="shared" si="12"/>
        <v>0</v>
      </c>
      <c r="R24" s="2">
        <f t="shared" si="12"/>
        <v>0</v>
      </c>
      <c r="S24" s="2">
        <f t="shared" si="12"/>
        <v>0</v>
      </c>
      <c r="T24" s="2">
        <f t="shared" si="12"/>
        <v>0</v>
      </c>
      <c r="U24" s="2">
        <f t="shared" si="12"/>
        <v>0</v>
      </c>
      <c r="V24" s="2">
        <f t="shared" si="12"/>
        <v>0</v>
      </c>
      <c r="W24" s="2">
        <f t="shared" si="12"/>
        <v>0</v>
      </c>
      <c r="X24" s="2">
        <f t="shared" si="12"/>
        <v>0</v>
      </c>
      <c r="Y24" s="2" t="str">
        <f t="shared" si="12"/>
        <v/>
      </c>
      <c r="Z24" s="2" t="str">
        <f t="shared" si="12"/>
        <v/>
      </c>
      <c r="AA24" s="2" t="str">
        <f t="shared" si="12"/>
        <v/>
      </c>
      <c r="AB24" s="2" t="str">
        <f t="shared" si="12"/>
        <v/>
      </c>
      <c r="AC24" s="2" t="str">
        <f t="shared" si="12"/>
        <v/>
      </c>
      <c r="AD24" s="2" t="str">
        <f t="shared" si="12"/>
        <v/>
      </c>
      <c r="AE24" s="2" t="str">
        <f t="shared" si="12"/>
        <v/>
      </c>
      <c r="AF24" s="2" t="str">
        <f t="shared" si="12"/>
        <v/>
      </c>
      <c r="AG24" s="2" t="str">
        <f t="shared" si="12"/>
        <v/>
      </c>
      <c r="AH24" s="2" t="str">
        <f t="shared" si="12"/>
        <v/>
      </c>
      <c r="AI24" s="2" t="str">
        <f t="shared" si="12"/>
        <v/>
      </c>
      <c r="AJ24" s="2" t="str">
        <f t="shared" si="12"/>
        <v/>
      </c>
      <c r="AK24" s="2" t="str">
        <f t="shared" si="12"/>
        <v/>
      </c>
      <c r="AL24" s="2" t="str">
        <f t="shared" si="12"/>
        <v/>
      </c>
      <c r="AM24" s="2" t="str">
        <f t="shared" si="12"/>
        <v/>
      </c>
      <c r="AN24" s="1" t="str">
        <v>E.08</v>
      </c>
      <c r="AO24" s="1" t="str">
        <v>D.07</v>
      </c>
      <c r="AP24" s="1" t="str">
        <v>E</v>
      </c>
      <c r="AQ24" s="1" t="str">
        <v>D</v>
      </c>
    </row>
    <row r="25" spans="1:43">
      <c r="A25" s="2" t="str">
        <v>1</v>
      </c>
      <c r="B25" s="1" t="str">
        <v>I</v>
      </c>
      <c r="C25" s="1" t="str">
        <v>03</v>
      </c>
      <c r="D25" s="1" t="str">
        <v>J</v>
      </c>
      <c r="E25" s="1" t="str">
        <v>03</v>
      </c>
      <c r="F25" s="1" t="str">
        <f t="shared" si="0"/>
        <v/>
      </c>
      <c r="G25" s="1" t="str">
        <f t="shared" si="1"/>
        <v/>
      </c>
      <c r="H25" s="1" t="b">
        <v>0</v>
      </c>
      <c r="I25" s="17"/>
      <c r="J25" s="17">
        <v>3</v>
      </c>
      <c r="K25" s="17" t="s">
        <v>35</v>
      </c>
      <c r="L25" s="20"/>
      <c r="M25" s="20"/>
      <c r="N25" s="20">
        <f t="shared" ref="N25:AM25" si="13">IF(N$15&gt;teams,"",ABS(N22-(players-N22)))</f>
        <v>0</v>
      </c>
      <c r="O25" s="20">
        <f t="shared" si="13"/>
        <v>0</v>
      </c>
      <c r="P25" s="20">
        <f t="shared" si="13"/>
        <v>0</v>
      </c>
      <c r="Q25" s="20">
        <f t="shared" si="13"/>
        <v>0</v>
      </c>
      <c r="R25" s="20">
        <f t="shared" si="13"/>
        <v>0</v>
      </c>
      <c r="S25" s="20">
        <f t="shared" si="13"/>
        <v>0</v>
      </c>
      <c r="T25" s="2">
        <f t="shared" si="13"/>
        <v>0</v>
      </c>
      <c r="U25" s="2">
        <f t="shared" si="13"/>
        <v>0</v>
      </c>
      <c r="V25" s="2">
        <f t="shared" si="13"/>
        <v>0</v>
      </c>
      <c r="W25" s="2">
        <f t="shared" si="13"/>
        <v>0</v>
      </c>
      <c r="X25" s="2">
        <f t="shared" si="13"/>
        <v>0</v>
      </c>
      <c r="Y25" s="2" t="str">
        <f t="shared" si="13"/>
        <v/>
      </c>
      <c r="Z25" s="2" t="str">
        <f t="shared" si="13"/>
        <v/>
      </c>
      <c r="AA25" s="2" t="str">
        <f t="shared" si="13"/>
        <v/>
      </c>
      <c r="AB25" s="2" t="str">
        <f t="shared" si="13"/>
        <v/>
      </c>
      <c r="AC25" s="2" t="str">
        <f t="shared" si="13"/>
        <v/>
      </c>
      <c r="AD25" s="2" t="str">
        <f t="shared" si="13"/>
        <v/>
      </c>
      <c r="AE25" s="2" t="str">
        <f t="shared" si="13"/>
        <v/>
      </c>
      <c r="AF25" s="2" t="str">
        <f t="shared" si="13"/>
        <v/>
      </c>
      <c r="AG25" s="2" t="str">
        <f t="shared" si="13"/>
        <v/>
      </c>
      <c r="AH25" s="2" t="str">
        <f t="shared" si="13"/>
        <v/>
      </c>
      <c r="AI25" s="2" t="str">
        <f t="shared" si="13"/>
        <v/>
      </c>
      <c r="AJ25" s="2" t="str">
        <f t="shared" si="13"/>
        <v/>
      </c>
      <c r="AK25" s="2" t="str">
        <f t="shared" si="13"/>
        <v/>
      </c>
      <c r="AL25" s="2" t="str">
        <f t="shared" si="13"/>
        <v/>
      </c>
      <c r="AM25" s="2" t="str">
        <f t="shared" si="13"/>
        <v/>
      </c>
      <c r="AN25" s="1" t="str">
        <v>D.10</v>
      </c>
      <c r="AO25" s="1" t="str">
        <v>F.09</v>
      </c>
      <c r="AP25" s="1" t="str">
        <v>D</v>
      </c>
      <c r="AQ25" s="1" t="str">
        <v>F</v>
      </c>
    </row>
    <row r="26" spans="1:43">
      <c r="A26" s="2" t="str">
        <v>1</v>
      </c>
      <c r="B26" s="1" t="str">
        <v>E</v>
      </c>
      <c r="C26" s="1" t="str">
        <v>03</v>
      </c>
      <c r="D26" s="1" t="str">
        <v>K</v>
      </c>
      <c r="E26" s="1" t="str">
        <v>03</v>
      </c>
      <c r="F26" s="1" t="str">
        <f t="shared" si="0"/>
        <v/>
      </c>
      <c r="G26" s="1" t="str">
        <f t="shared" si="1"/>
        <v/>
      </c>
      <c r="H26" s="1" t="b">
        <v>0</v>
      </c>
      <c r="K26" s="12"/>
      <c r="N26" s="2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</row>
    <row r="27" spans="1:43">
      <c r="A27" s="2" t="str">
        <v>1</v>
      </c>
      <c r="B27" s="1" t="str">
        <v>B</v>
      </c>
      <c r="C27" s="1" t="str">
        <v>04</v>
      </c>
      <c r="D27" s="1" t="str">
        <v>H</v>
      </c>
      <c r="E27" s="1" t="str">
        <v>03</v>
      </c>
      <c r="F27" s="1" t="str">
        <f t="shared" si="0"/>
        <v>B.04</v>
      </c>
      <c r="G27" s="1" t="str">
        <f t="shared" si="1"/>
        <v>H.03</v>
      </c>
      <c r="H27" s="1" t="b">
        <v>0</v>
      </c>
      <c r="I27" s="1" t="b">
        <f t="shared" ref="I27:I37" ca="1" si="14">OR(MAX(OFFSET($N27,0,0,1,teams))&gt;$M27,MIN(OFFSET($N27,0,0,1,teams))&lt;$L27)</f>
        <v>0</v>
      </c>
      <c r="J27" s="1">
        <v>1</v>
      </c>
      <c r="K27" s="1" t="s">
        <v>28</v>
      </c>
      <c r="L27" s="2">
        <f>INT(rounds/2)</f>
        <v>1</v>
      </c>
      <c r="M27" s="2">
        <f>L27+MOD(rounds,2)</f>
        <v>2</v>
      </c>
      <c r="N27" s="2">
        <f t="shared" ref="N27:W36" si="15">IF(N$15&gt;teams,"",COUNTIFS($B:$B,N$16,$C:$C,TEXT($J27,"00")))</f>
        <v>1</v>
      </c>
      <c r="O27" s="2">
        <f t="shared" si="15"/>
        <v>1</v>
      </c>
      <c r="P27" s="2">
        <f t="shared" si="15"/>
        <v>1</v>
      </c>
      <c r="Q27" s="2">
        <f t="shared" si="15"/>
        <v>1</v>
      </c>
      <c r="R27" s="2">
        <f t="shared" si="15"/>
        <v>2</v>
      </c>
      <c r="S27" s="2">
        <f t="shared" si="15"/>
        <v>2</v>
      </c>
      <c r="T27" s="2">
        <f t="shared" si="15"/>
        <v>1</v>
      </c>
      <c r="U27" s="2">
        <f t="shared" si="15"/>
        <v>1</v>
      </c>
      <c r="V27" s="2">
        <f t="shared" si="15"/>
        <v>1</v>
      </c>
      <c r="W27" s="2">
        <f t="shared" si="15"/>
        <v>2</v>
      </c>
      <c r="X27" s="2">
        <f t="shared" ref="X27:AG36" si="16">IF(X$15&gt;teams,"",COUNTIFS($B:$B,X$16,$C:$C,TEXT($J27,"00")))</f>
        <v>2</v>
      </c>
      <c r="Y27" s="2" t="str">
        <f t="shared" si="16"/>
        <v/>
      </c>
      <c r="Z27" s="2" t="str">
        <f t="shared" si="16"/>
        <v/>
      </c>
      <c r="AA27" s="2" t="str">
        <f t="shared" si="16"/>
        <v/>
      </c>
      <c r="AB27" s="2" t="str">
        <f t="shared" si="16"/>
        <v/>
      </c>
      <c r="AC27" s="2" t="str">
        <f t="shared" si="16"/>
        <v/>
      </c>
      <c r="AD27" s="2" t="str">
        <f t="shared" si="16"/>
        <v/>
      </c>
      <c r="AE27" s="2" t="str">
        <f t="shared" si="16"/>
        <v/>
      </c>
      <c r="AF27" s="2" t="str">
        <f t="shared" si="16"/>
        <v/>
      </c>
      <c r="AG27" s="2" t="str">
        <f t="shared" si="16"/>
        <v/>
      </c>
      <c r="AH27" s="2" t="str">
        <f t="shared" ref="AH27:AM36" si="17">IF(AH$15&gt;teams,"",COUNTIFS($B:$B,AH$16,$C:$C,TEXT($J27,"00")))</f>
        <v/>
      </c>
      <c r="AI27" s="2" t="str">
        <f t="shared" si="17"/>
        <v/>
      </c>
      <c r="AJ27" s="2" t="str">
        <f t="shared" si="17"/>
        <v/>
      </c>
      <c r="AK27" s="2" t="str">
        <f t="shared" si="17"/>
        <v/>
      </c>
      <c r="AL27" s="2" t="str">
        <f t="shared" si="17"/>
        <v/>
      </c>
      <c r="AM27" s="2" t="str">
        <f t="shared" si="17"/>
        <v/>
      </c>
    </row>
    <row r="28" spans="1:43">
      <c r="A28" s="2" t="str">
        <v>1</v>
      </c>
      <c r="B28" s="1" t="str">
        <v>A</v>
      </c>
      <c r="C28" s="1" t="str">
        <v>04</v>
      </c>
      <c r="D28" s="1" t="str">
        <v>C</v>
      </c>
      <c r="E28" s="1" t="str">
        <v>04</v>
      </c>
      <c r="F28" s="1" t="str">
        <f t="shared" si="0"/>
        <v/>
      </c>
      <c r="G28" s="1" t="str">
        <f t="shared" si="1"/>
        <v/>
      </c>
      <c r="H28" s="1" t="b">
        <v>0</v>
      </c>
      <c r="I28" s="1" t="b">
        <f t="shared" ca="1" si="14"/>
        <v>0</v>
      </c>
      <c r="J28" s="1">
        <v>2</v>
      </c>
      <c r="K28" s="1" t="s">
        <v>28</v>
      </c>
      <c r="L28" s="2">
        <f t="shared" ref="L28:M30" si="18">L27</f>
        <v>1</v>
      </c>
      <c r="M28" s="2">
        <f t="shared" si="18"/>
        <v>2</v>
      </c>
      <c r="N28" s="2">
        <f t="shared" si="15"/>
        <v>2</v>
      </c>
      <c r="O28" s="2">
        <f t="shared" si="15"/>
        <v>2</v>
      </c>
      <c r="P28" s="2">
        <f t="shared" si="15"/>
        <v>2</v>
      </c>
      <c r="Q28" s="2">
        <f t="shared" si="15"/>
        <v>2</v>
      </c>
      <c r="R28" s="2">
        <f t="shared" si="15"/>
        <v>1</v>
      </c>
      <c r="S28" s="2">
        <f t="shared" si="15"/>
        <v>1</v>
      </c>
      <c r="T28" s="2">
        <f t="shared" si="15"/>
        <v>2</v>
      </c>
      <c r="U28" s="2">
        <f t="shared" si="15"/>
        <v>2</v>
      </c>
      <c r="V28" s="2">
        <f t="shared" si="15"/>
        <v>1</v>
      </c>
      <c r="W28" s="2">
        <f t="shared" si="15"/>
        <v>1</v>
      </c>
      <c r="X28" s="2">
        <f t="shared" si="16"/>
        <v>2</v>
      </c>
      <c r="Y28" s="2" t="str">
        <f t="shared" si="16"/>
        <v/>
      </c>
      <c r="Z28" s="2" t="str">
        <f t="shared" si="16"/>
        <v/>
      </c>
      <c r="AA28" s="2" t="str">
        <f t="shared" si="16"/>
        <v/>
      </c>
      <c r="AB28" s="2" t="str">
        <f t="shared" si="16"/>
        <v/>
      </c>
      <c r="AC28" s="2" t="str">
        <f t="shared" si="16"/>
        <v/>
      </c>
      <c r="AD28" s="2" t="str">
        <f t="shared" si="16"/>
        <v/>
      </c>
      <c r="AE28" s="2" t="str">
        <f t="shared" si="16"/>
        <v/>
      </c>
      <c r="AF28" s="2" t="str">
        <f t="shared" si="16"/>
        <v/>
      </c>
      <c r="AG28" s="2" t="str">
        <f t="shared" si="16"/>
        <v/>
      </c>
      <c r="AH28" s="2" t="str">
        <f t="shared" si="17"/>
        <v/>
      </c>
      <c r="AI28" s="2" t="str">
        <f t="shared" si="17"/>
        <v/>
      </c>
      <c r="AJ28" s="2" t="str">
        <f t="shared" si="17"/>
        <v/>
      </c>
      <c r="AK28" s="2" t="str">
        <f t="shared" si="17"/>
        <v/>
      </c>
      <c r="AL28" s="2" t="str">
        <f t="shared" si="17"/>
        <v/>
      </c>
      <c r="AM28" s="2" t="str">
        <f t="shared" si="17"/>
        <v/>
      </c>
    </row>
    <row r="29" spans="1:43">
      <c r="A29" s="2" t="str">
        <v>1</v>
      </c>
      <c r="B29" s="1" t="str">
        <v>H</v>
      </c>
      <c r="C29" s="1" t="str">
        <v>04</v>
      </c>
      <c r="D29" s="1" t="str">
        <v>K</v>
      </c>
      <c r="E29" s="1" t="str">
        <v>04</v>
      </c>
      <c r="F29" s="1" t="str">
        <f t="shared" si="0"/>
        <v/>
      </c>
      <c r="G29" s="1" t="str">
        <f t="shared" si="1"/>
        <v/>
      </c>
      <c r="H29" s="1" t="b">
        <v>0</v>
      </c>
      <c r="I29" s="1" t="b">
        <f t="shared" ca="1" si="14"/>
        <v>0</v>
      </c>
      <c r="J29" s="1">
        <v>3</v>
      </c>
      <c r="K29" s="1" t="s">
        <v>28</v>
      </c>
      <c r="L29" s="2">
        <f t="shared" si="18"/>
        <v>1</v>
      </c>
      <c r="M29" s="2">
        <f t="shared" si="18"/>
        <v>2</v>
      </c>
      <c r="N29" s="2">
        <f t="shared" si="15"/>
        <v>2</v>
      </c>
      <c r="O29" s="2">
        <f t="shared" si="15"/>
        <v>2</v>
      </c>
      <c r="P29" s="2">
        <f t="shared" si="15"/>
        <v>1</v>
      </c>
      <c r="Q29" s="2">
        <f t="shared" si="15"/>
        <v>2</v>
      </c>
      <c r="R29" s="2">
        <f t="shared" si="15"/>
        <v>1</v>
      </c>
      <c r="S29" s="2">
        <f t="shared" si="15"/>
        <v>1</v>
      </c>
      <c r="T29" s="2">
        <f t="shared" si="15"/>
        <v>1</v>
      </c>
      <c r="U29" s="2">
        <f t="shared" si="15"/>
        <v>1</v>
      </c>
      <c r="V29" s="2">
        <f t="shared" si="15"/>
        <v>2</v>
      </c>
      <c r="W29" s="2">
        <f t="shared" si="15"/>
        <v>1</v>
      </c>
      <c r="X29" s="2">
        <f t="shared" si="16"/>
        <v>1</v>
      </c>
      <c r="Y29" s="2" t="str">
        <f t="shared" si="16"/>
        <v/>
      </c>
      <c r="Z29" s="2" t="str">
        <f t="shared" si="16"/>
        <v/>
      </c>
      <c r="AA29" s="2" t="str">
        <f t="shared" si="16"/>
        <v/>
      </c>
      <c r="AB29" s="2" t="str">
        <f t="shared" si="16"/>
        <v/>
      </c>
      <c r="AC29" s="2" t="str">
        <f t="shared" si="16"/>
        <v/>
      </c>
      <c r="AD29" s="2" t="str">
        <f t="shared" si="16"/>
        <v/>
      </c>
      <c r="AE29" s="2" t="str">
        <f t="shared" si="16"/>
        <v/>
      </c>
      <c r="AF29" s="2" t="str">
        <f t="shared" si="16"/>
        <v/>
      </c>
      <c r="AG29" s="2" t="str">
        <f t="shared" si="16"/>
        <v/>
      </c>
      <c r="AH29" s="2" t="str">
        <f t="shared" si="17"/>
        <v/>
      </c>
      <c r="AI29" s="2" t="str">
        <f t="shared" si="17"/>
        <v/>
      </c>
      <c r="AJ29" s="2" t="str">
        <f t="shared" si="17"/>
        <v/>
      </c>
      <c r="AK29" s="2" t="str">
        <f t="shared" si="17"/>
        <v/>
      </c>
      <c r="AL29" s="2" t="str">
        <f t="shared" si="17"/>
        <v/>
      </c>
      <c r="AM29" s="2" t="str">
        <f t="shared" si="17"/>
        <v/>
      </c>
    </row>
    <row r="30" spans="1:43">
      <c r="A30" s="2" t="str">
        <v>1</v>
      </c>
      <c r="B30" s="1" t="str">
        <v>F</v>
      </c>
      <c r="C30" s="1" t="str">
        <v>04</v>
      </c>
      <c r="D30" s="1" t="str">
        <v>D</v>
      </c>
      <c r="E30" s="1" t="str">
        <v>04</v>
      </c>
      <c r="F30" s="1" t="str">
        <f t="shared" si="0"/>
        <v/>
      </c>
      <c r="G30" s="1" t="str">
        <f t="shared" si="1"/>
        <v/>
      </c>
      <c r="H30" s="1" t="b">
        <v>0</v>
      </c>
      <c r="I30" s="1" t="b">
        <f t="shared" ca="1" si="14"/>
        <v>0</v>
      </c>
      <c r="J30" s="1">
        <v>4</v>
      </c>
      <c r="K30" s="1" t="s">
        <v>28</v>
      </c>
      <c r="L30" s="2">
        <f t="shared" si="18"/>
        <v>1</v>
      </c>
      <c r="M30" s="2">
        <f t="shared" si="18"/>
        <v>2</v>
      </c>
      <c r="N30" s="2">
        <f t="shared" si="15"/>
        <v>2</v>
      </c>
      <c r="O30" s="2">
        <f t="shared" si="15"/>
        <v>2</v>
      </c>
      <c r="P30" s="2">
        <f t="shared" si="15"/>
        <v>1</v>
      </c>
      <c r="Q30" s="2">
        <f t="shared" si="15"/>
        <v>1</v>
      </c>
      <c r="R30" s="2">
        <f t="shared" si="15"/>
        <v>2</v>
      </c>
      <c r="S30" s="2">
        <f t="shared" si="15"/>
        <v>2</v>
      </c>
      <c r="T30" s="2">
        <f t="shared" si="15"/>
        <v>1</v>
      </c>
      <c r="U30" s="2">
        <f t="shared" si="15"/>
        <v>2</v>
      </c>
      <c r="V30" s="2">
        <f t="shared" si="15"/>
        <v>2</v>
      </c>
      <c r="W30" s="2">
        <f t="shared" si="15"/>
        <v>2</v>
      </c>
      <c r="X30" s="2">
        <f t="shared" si="16"/>
        <v>1</v>
      </c>
      <c r="Y30" s="2" t="str">
        <f t="shared" si="16"/>
        <v/>
      </c>
      <c r="Z30" s="2" t="str">
        <f t="shared" si="16"/>
        <v/>
      </c>
      <c r="AA30" s="2" t="str">
        <f t="shared" si="16"/>
        <v/>
      </c>
      <c r="AB30" s="2" t="str">
        <f t="shared" si="16"/>
        <v/>
      </c>
      <c r="AC30" s="2" t="str">
        <f t="shared" si="16"/>
        <v/>
      </c>
      <c r="AD30" s="2" t="str">
        <f t="shared" si="16"/>
        <v/>
      </c>
      <c r="AE30" s="2" t="str">
        <f t="shared" si="16"/>
        <v/>
      </c>
      <c r="AF30" s="2" t="str">
        <f t="shared" si="16"/>
        <v/>
      </c>
      <c r="AG30" s="2" t="str">
        <f t="shared" si="16"/>
        <v/>
      </c>
      <c r="AH30" s="2" t="str">
        <f t="shared" si="17"/>
        <v/>
      </c>
      <c r="AI30" s="2" t="str">
        <f t="shared" si="17"/>
        <v/>
      </c>
      <c r="AJ30" s="2" t="str">
        <f t="shared" si="17"/>
        <v/>
      </c>
      <c r="AK30" s="2" t="str">
        <f t="shared" si="17"/>
        <v/>
      </c>
      <c r="AL30" s="2" t="str">
        <f t="shared" si="17"/>
        <v/>
      </c>
      <c r="AM30" s="2" t="str">
        <f t="shared" si="17"/>
        <v/>
      </c>
    </row>
    <row r="31" spans="1:43">
      <c r="A31" s="2" t="str">
        <v>1</v>
      </c>
      <c r="B31" s="1" t="str">
        <v>I</v>
      </c>
      <c r="C31" s="1" t="str">
        <v>04</v>
      </c>
      <c r="D31" s="1" t="str">
        <v>G</v>
      </c>
      <c r="E31" s="1" t="str">
        <v>04</v>
      </c>
      <c r="F31" s="1" t="str">
        <f t="shared" si="0"/>
        <v/>
      </c>
      <c r="G31" s="1" t="str">
        <f t="shared" si="1"/>
        <v/>
      </c>
      <c r="H31" s="1" t="b">
        <v>0</v>
      </c>
      <c r="I31" s="1" t="b">
        <f t="shared" ca="1" si="14"/>
        <v>0</v>
      </c>
      <c r="J31" s="1">
        <v>5</v>
      </c>
      <c r="K31" s="1" t="s">
        <v>28</v>
      </c>
      <c r="L31" s="2">
        <f t="shared" ref="L31:M31" si="19">L30</f>
        <v>1</v>
      </c>
      <c r="M31" s="2">
        <f t="shared" si="19"/>
        <v>2</v>
      </c>
      <c r="N31" s="2">
        <f t="shared" si="15"/>
        <v>1</v>
      </c>
      <c r="O31" s="2">
        <f t="shared" si="15"/>
        <v>1</v>
      </c>
      <c r="P31" s="2">
        <f t="shared" si="15"/>
        <v>2</v>
      </c>
      <c r="Q31" s="2">
        <f t="shared" si="15"/>
        <v>2</v>
      </c>
      <c r="R31" s="2">
        <f t="shared" si="15"/>
        <v>1</v>
      </c>
      <c r="S31" s="2">
        <f t="shared" si="15"/>
        <v>2</v>
      </c>
      <c r="T31" s="2">
        <f t="shared" si="15"/>
        <v>2</v>
      </c>
      <c r="U31" s="2">
        <f t="shared" si="15"/>
        <v>1</v>
      </c>
      <c r="V31" s="2">
        <f t="shared" si="15"/>
        <v>1</v>
      </c>
      <c r="W31" s="2">
        <f t="shared" si="15"/>
        <v>1</v>
      </c>
      <c r="X31" s="2">
        <f t="shared" si="16"/>
        <v>1</v>
      </c>
      <c r="Y31" s="2" t="str">
        <f t="shared" si="16"/>
        <v/>
      </c>
      <c r="Z31" s="2" t="str">
        <f t="shared" si="16"/>
        <v/>
      </c>
      <c r="AA31" s="2" t="str">
        <f t="shared" si="16"/>
        <v/>
      </c>
      <c r="AB31" s="2" t="str">
        <f t="shared" si="16"/>
        <v/>
      </c>
      <c r="AC31" s="2" t="str">
        <f t="shared" si="16"/>
        <v/>
      </c>
      <c r="AD31" s="2" t="str">
        <f t="shared" si="16"/>
        <v/>
      </c>
      <c r="AE31" s="2" t="str">
        <f t="shared" si="16"/>
        <v/>
      </c>
      <c r="AF31" s="2" t="str">
        <f t="shared" si="16"/>
        <v/>
      </c>
      <c r="AG31" s="2" t="str">
        <f t="shared" si="16"/>
        <v/>
      </c>
      <c r="AH31" s="2" t="str">
        <f t="shared" si="17"/>
        <v/>
      </c>
      <c r="AI31" s="2" t="str">
        <f t="shared" si="17"/>
        <v/>
      </c>
      <c r="AJ31" s="2" t="str">
        <f t="shared" si="17"/>
        <v/>
      </c>
      <c r="AK31" s="2" t="str">
        <f t="shared" si="17"/>
        <v/>
      </c>
      <c r="AL31" s="2" t="str">
        <f t="shared" si="17"/>
        <v/>
      </c>
      <c r="AM31" s="2" t="str">
        <f t="shared" si="17"/>
        <v/>
      </c>
    </row>
    <row r="32" spans="1:43">
      <c r="A32" s="2" t="str">
        <v>1</v>
      </c>
      <c r="B32" s="1" t="str">
        <v>J</v>
      </c>
      <c r="C32" s="1" t="str">
        <v>04</v>
      </c>
      <c r="D32" s="1" t="str">
        <v>E</v>
      </c>
      <c r="E32" s="1" t="str">
        <v>04</v>
      </c>
      <c r="F32" s="1" t="str">
        <f t="shared" si="0"/>
        <v/>
      </c>
      <c r="G32" s="1" t="str">
        <f t="shared" si="1"/>
        <v/>
      </c>
      <c r="H32" s="1" t="b">
        <v>0</v>
      </c>
      <c r="I32" s="1" t="b">
        <f t="shared" ca="1" si="14"/>
        <v>0</v>
      </c>
      <c r="J32" s="1">
        <v>6</v>
      </c>
      <c r="K32" s="1" t="s">
        <v>28</v>
      </c>
      <c r="L32" s="2">
        <f t="shared" ref="L32:M32" si="20">L31</f>
        <v>1</v>
      </c>
      <c r="M32" s="2">
        <f t="shared" si="20"/>
        <v>2</v>
      </c>
      <c r="N32" s="2">
        <f t="shared" si="15"/>
        <v>1</v>
      </c>
      <c r="O32" s="2">
        <f t="shared" si="15"/>
        <v>1</v>
      </c>
      <c r="P32" s="2">
        <f t="shared" si="15"/>
        <v>2</v>
      </c>
      <c r="Q32" s="2">
        <f t="shared" si="15"/>
        <v>1</v>
      </c>
      <c r="R32" s="2">
        <f t="shared" si="15"/>
        <v>2</v>
      </c>
      <c r="S32" s="2">
        <f t="shared" si="15"/>
        <v>1</v>
      </c>
      <c r="T32" s="2">
        <f t="shared" si="15"/>
        <v>2</v>
      </c>
      <c r="U32" s="2">
        <f t="shared" si="15"/>
        <v>2</v>
      </c>
      <c r="V32" s="2">
        <f t="shared" si="15"/>
        <v>2</v>
      </c>
      <c r="W32" s="2">
        <f t="shared" si="15"/>
        <v>2</v>
      </c>
      <c r="X32" s="2">
        <f t="shared" si="16"/>
        <v>2</v>
      </c>
      <c r="Y32" s="2" t="str">
        <f t="shared" si="16"/>
        <v/>
      </c>
      <c r="Z32" s="2" t="str">
        <f t="shared" si="16"/>
        <v/>
      </c>
      <c r="AA32" s="2" t="str">
        <f t="shared" si="16"/>
        <v/>
      </c>
      <c r="AB32" s="2" t="str">
        <f t="shared" si="16"/>
        <v/>
      </c>
      <c r="AC32" s="2" t="str">
        <f t="shared" si="16"/>
        <v/>
      </c>
      <c r="AD32" s="2" t="str">
        <f t="shared" si="16"/>
        <v/>
      </c>
      <c r="AE32" s="2" t="str">
        <f t="shared" si="16"/>
        <v/>
      </c>
      <c r="AF32" s="2" t="str">
        <f t="shared" si="16"/>
        <v/>
      </c>
      <c r="AG32" s="2" t="str">
        <f t="shared" si="16"/>
        <v/>
      </c>
      <c r="AH32" s="2" t="str">
        <f t="shared" si="17"/>
        <v/>
      </c>
      <c r="AI32" s="2" t="str">
        <f t="shared" si="17"/>
        <v/>
      </c>
      <c r="AJ32" s="2" t="str">
        <f t="shared" si="17"/>
        <v/>
      </c>
      <c r="AK32" s="2" t="str">
        <f t="shared" si="17"/>
        <v/>
      </c>
      <c r="AL32" s="2" t="str">
        <f t="shared" si="17"/>
        <v/>
      </c>
      <c r="AM32" s="2" t="str">
        <f t="shared" si="17"/>
        <v/>
      </c>
    </row>
    <row r="33" spans="1:39">
      <c r="A33" s="2" t="str">
        <v>1</v>
      </c>
      <c r="B33" s="1" t="str">
        <v>C</v>
      </c>
      <c r="C33" s="1" t="str">
        <v>05</v>
      </c>
      <c r="D33" s="1" t="str">
        <v>H</v>
      </c>
      <c r="E33" s="1" t="str">
        <v>05</v>
      </c>
      <c r="F33" s="1" t="str">
        <f t="shared" si="0"/>
        <v/>
      </c>
      <c r="G33" s="1" t="str">
        <f t="shared" si="1"/>
        <v/>
      </c>
      <c r="H33" s="1" t="b">
        <v>0</v>
      </c>
      <c r="I33" s="1" t="b">
        <f t="shared" ca="1" si="14"/>
        <v>0</v>
      </c>
      <c r="J33" s="1">
        <v>7</v>
      </c>
      <c r="K33" s="1" t="s">
        <v>28</v>
      </c>
      <c r="L33" s="2">
        <f t="shared" ref="L33:M33" si="21">L32</f>
        <v>1</v>
      </c>
      <c r="M33" s="2">
        <f t="shared" si="21"/>
        <v>2</v>
      </c>
      <c r="N33" s="2">
        <f t="shared" si="15"/>
        <v>1</v>
      </c>
      <c r="O33" s="2">
        <f t="shared" si="15"/>
        <v>1</v>
      </c>
      <c r="P33" s="2">
        <f t="shared" si="15"/>
        <v>2</v>
      </c>
      <c r="Q33" s="2">
        <f t="shared" si="15"/>
        <v>1</v>
      </c>
      <c r="R33" s="2">
        <f t="shared" si="15"/>
        <v>1</v>
      </c>
      <c r="S33" s="2">
        <f t="shared" si="15"/>
        <v>1</v>
      </c>
      <c r="T33" s="2">
        <f t="shared" si="15"/>
        <v>2</v>
      </c>
      <c r="U33" s="2">
        <f t="shared" si="15"/>
        <v>2</v>
      </c>
      <c r="V33" s="2">
        <f t="shared" si="15"/>
        <v>2</v>
      </c>
      <c r="W33" s="2">
        <f t="shared" si="15"/>
        <v>1</v>
      </c>
      <c r="X33" s="2">
        <f t="shared" si="16"/>
        <v>1</v>
      </c>
      <c r="Y33" s="2" t="str">
        <f t="shared" si="16"/>
        <v/>
      </c>
      <c r="Z33" s="2" t="str">
        <f t="shared" si="16"/>
        <v/>
      </c>
      <c r="AA33" s="2" t="str">
        <f t="shared" si="16"/>
        <v/>
      </c>
      <c r="AB33" s="2" t="str">
        <f t="shared" si="16"/>
        <v/>
      </c>
      <c r="AC33" s="2" t="str">
        <f t="shared" si="16"/>
        <v/>
      </c>
      <c r="AD33" s="2" t="str">
        <f t="shared" si="16"/>
        <v/>
      </c>
      <c r="AE33" s="2" t="str">
        <f t="shared" si="16"/>
        <v/>
      </c>
      <c r="AF33" s="2" t="str">
        <f t="shared" si="16"/>
        <v/>
      </c>
      <c r="AG33" s="2" t="str">
        <f t="shared" si="16"/>
        <v/>
      </c>
      <c r="AH33" s="2" t="str">
        <f t="shared" si="17"/>
        <v/>
      </c>
      <c r="AI33" s="2" t="str">
        <f t="shared" si="17"/>
        <v/>
      </c>
      <c r="AJ33" s="2" t="str">
        <f t="shared" si="17"/>
        <v/>
      </c>
      <c r="AK33" s="2" t="str">
        <f t="shared" si="17"/>
        <v/>
      </c>
      <c r="AL33" s="2" t="str">
        <f t="shared" si="17"/>
        <v/>
      </c>
      <c r="AM33" s="2" t="str">
        <f t="shared" si="17"/>
        <v/>
      </c>
    </row>
    <row r="34" spans="1:39">
      <c r="A34" s="2" t="str">
        <v>1</v>
      </c>
      <c r="B34" s="1" t="str">
        <v>G</v>
      </c>
      <c r="C34" s="1" t="str">
        <v>05</v>
      </c>
      <c r="D34" s="1" t="str">
        <v>K</v>
      </c>
      <c r="E34" s="1" t="str">
        <v>05</v>
      </c>
      <c r="F34" s="1" t="str">
        <f t="shared" si="0"/>
        <v/>
      </c>
      <c r="G34" s="1" t="str">
        <f t="shared" si="1"/>
        <v/>
      </c>
      <c r="H34" s="1" t="b">
        <v>0</v>
      </c>
      <c r="I34" s="1" t="b">
        <f t="shared" ca="1" si="14"/>
        <v>0</v>
      </c>
      <c r="J34" s="1">
        <v>8</v>
      </c>
      <c r="K34" s="1" t="s">
        <v>28</v>
      </c>
      <c r="L34" s="2">
        <f t="shared" ref="L34:M34" si="22">L33</f>
        <v>1</v>
      </c>
      <c r="M34" s="2">
        <f t="shared" si="22"/>
        <v>2</v>
      </c>
      <c r="N34" s="2">
        <f t="shared" si="15"/>
        <v>1</v>
      </c>
      <c r="O34" s="2">
        <f t="shared" si="15"/>
        <v>1</v>
      </c>
      <c r="P34" s="2">
        <f t="shared" si="15"/>
        <v>2</v>
      </c>
      <c r="Q34" s="2">
        <f t="shared" si="15"/>
        <v>2</v>
      </c>
      <c r="R34" s="2">
        <f t="shared" si="15"/>
        <v>2</v>
      </c>
      <c r="S34" s="2">
        <f t="shared" si="15"/>
        <v>2</v>
      </c>
      <c r="T34" s="2">
        <f t="shared" si="15"/>
        <v>2</v>
      </c>
      <c r="U34" s="2">
        <f t="shared" si="15"/>
        <v>1</v>
      </c>
      <c r="V34" s="2">
        <f t="shared" si="15"/>
        <v>2</v>
      </c>
      <c r="W34" s="2">
        <f t="shared" si="15"/>
        <v>2</v>
      </c>
      <c r="X34" s="2">
        <f t="shared" si="16"/>
        <v>1</v>
      </c>
      <c r="Y34" s="2" t="str">
        <f t="shared" si="16"/>
        <v/>
      </c>
      <c r="Z34" s="2" t="str">
        <f t="shared" si="16"/>
        <v/>
      </c>
      <c r="AA34" s="2" t="str">
        <f t="shared" si="16"/>
        <v/>
      </c>
      <c r="AB34" s="2" t="str">
        <f t="shared" si="16"/>
        <v/>
      </c>
      <c r="AC34" s="2" t="str">
        <f t="shared" si="16"/>
        <v/>
      </c>
      <c r="AD34" s="2" t="str">
        <f t="shared" si="16"/>
        <v/>
      </c>
      <c r="AE34" s="2" t="str">
        <f t="shared" si="16"/>
        <v/>
      </c>
      <c r="AF34" s="2" t="str">
        <f t="shared" si="16"/>
        <v/>
      </c>
      <c r="AG34" s="2" t="str">
        <f t="shared" si="16"/>
        <v/>
      </c>
      <c r="AH34" s="2" t="str">
        <f t="shared" si="17"/>
        <v/>
      </c>
      <c r="AI34" s="2" t="str">
        <f t="shared" si="17"/>
        <v/>
      </c>
      <c r="AJ34" s="2" t="str">
        <f t="shared" si="17"/>
        <v/>
      </c>
      <c r="AK34" s="2" t="str">
        <f t="shared" si="17"/>
        <v/>
      </c>
      <c r="AL34" s="2" t="str">
        <f t="shared" si="17"/>
        <v/>
      </c>
      <c r="AM34" s="2" t="str">
        <f t="shared" si="17"/>
        <v/>
      </c>
    </row>
    <row r="35" spans="1:39">
      <c r="A35" s="2" t="str">
        <v>1</v>
      </c>
      <c r="B35" s="1" t="str">
        <v>D</v>
      </c>
      <c r="C35" s="1" t="str">
        <v>05</v>
      </c>
      <c r="D35" s="1" t="str">
        <v>J</v>
      </c>
      <c r="E35" s="1" t="str">
        <v>05</v>
      </c>
      <c r="F35" s="1" t="str">
        <f t="shared" si="0"/>
        <v/>
      </c>
      <c r="G35" s="1" t="str">
        <f t="shared" si="1"/>
        <v/>
      </c>
      <c r="H35" s="1" t="b">
        <v>0</v>
      </c>
      <c r="I35" s="1" t="b">
        <f t="shared" ca="1" si="14"/>
        <v>0</v>
      </c>
      <c r="J35" s="1">
        <v>9</v>
      </c>
      <c r="K35" s="1" t="s">
        <v>28</v>
      </c>
      <c r="L35" s="2">
        <f t="shared" ref="L35:M35" si="23">L34</f>
        <v>1</v>
      </c>
      <c r="M35" s="2">
        <f t="shared" si="23"/>
        <v>2</v>
      </c>
      <c r="N35" s="2">
        <f t="shared" si="15"/>
        <v>2</v>
      </c>
      <c r="O35" s="2">
        <f t="shared" si="15"/>
        <v>2</v>
      </c>
      <c r="P35" s="2">
        <f t="shared" si="15"/>
        <v>1</v>
      </c>
      <c r="Q35" s="2">
        <f t="shared" si="15"/>
        <v>1</v>
      </c>
      <c r="R35" s="2">
        <f t="shared" si="15"/>
        <v>1</v>
      </c>
      <c r="S35" s="2">
        <f t="shared" si="15"/>
        <v>1</v>
      </c>
      <c r="T35" s="2">
        <f t="shared" si="15"/>
        <v>1</v>
      </c>
      <c r="U35" s="2">
        <f t="shared" si="15"/>
        <v>2</v>
      </c>
      <c r="V35" s="2">
        <f t="shared" si="15"/>
        <v>1</v>
      </c>
      <c r="W35" s="2">
        <f t="shared" si="15"/>
        <v>1</v>
      </c>
      <c r="X35" s="2">
        <f t="shared" si="16"/>
        <v>2</v>
      </c>
      <c r="Y35" s="2" t="str">
        <f t="shared" si="16"/>
        <v/>
      </c>
      <c r="Z35" s="2" t="str">
        <f t="shared" si="16"/>
        <v/>
      </c>
      <c r="AA35" s="2" t="str">
        <f t="shared" si="16"/>
        <v/>
      </c>
      <c r="AB35" s="2" t="str">
        <f t="shared" si="16"/>
        <v/>
      </c>
      <c r="AC35" s="2" t="str">
        <f t="shared" si="16"/>
        <v/>
      </c>
      <c r="AD35" s="2" t="str">
        <f t="shared" si="16"/>
        <v/>
      </c>
      <c r="AE35" s="2" t="str">
        <f t="shared" si="16"/>
        <v/>
      </c>
      <c r="AF35" s="2" t="str">
        <f t="shared" si="16"/>
        <v/>
      </c>
      <c r="AG35" s="2" t="str">
        <f t="shared" si="16"/>
        <v/>
      </c>
      <c r="AH35" s="2" t="str">
        <f t="shared" si="17"/>
        <v/>
      </c>
      <c r="AI35" s="2" t="str">
        <f t="shared" si="17"/>
        <v/>
      </c>
      <c r="AJ35" s="2" t="str">
        <f t="shared" si="17"/>
        <v/>
      </c>
      <c r="AK35" s="2" t="str">
        <f t="shared" si="17"/>
        <v/>
      </c>
      <c r="AL35" s="2" t="str">
        <f t="shared" si="17"/>
        <v/>
      </c>
      <c r="AM35" s="2" t="str">
        <f t="shared" si="17"/>
        <v/>
      </c>
    </row>
    <row r="36" spans="1:39">
      <c r="A36" s="2" t="str">
        <v>1</v>
      </c>
      <c r="B36" s="1" t="str">
        <v>E</v>
      </c>
      <c r="C36" s="1" t="str">
        <v>05</v>
      </c>
      <c r="D36" s="1" t="str">
        <v>I</v>
      </c>
      <c r="E36" s="1" t="str">
        <v>05</v>
      </c>
      <c r="F36" s="1" t="str">
        <f t="shared" si="0"/>
        <v/>
      </c>
      <c r="G36" s="1" t="str">
        <f t="shared" si="1"/>
        <v/>
      </c>
      <c r="H36" s="1" t="b">
        <v>0</v>
      </c>
      <c r="I36" s="1" t="b">
        <f t="shared" ca="1" si="14"/>
        <v>0</v>
      </c>
      <c r="J36" s="1">
        <v>10</v>
      </c>
      <c r="K36" s="1" t="s">
        <v>28</v>
      </c>
      <c r="L36" s="2">
        <f t="shared" ref="L36:M36" si="24">L35</f>
        <v>1</v>
      </c>
      <c r="M36" s="2">
        <f t="shared" si="24"/>
        <v>2</v>
      </c>
      <c r="N36" s="2">
        <f t="shared" si="15"/>
        <v>2</v>
      </c>
      <c r="O36" s="2">
        <f t="shared" si="15"/>
        <v>2</v>
      </c>
      <c r="P36" s="2">
        <f t="shared" si="15"/>
        <v>1</v>
      </c>
      <c r="Q36" s="2">
        <f t="shared" si="15"/>
        <v>2</v>
      </c>
      <c r="R36" s="2">
        <f t="shared" si="15"/>
        <v>2</v>
      </c>
      <c r="S36" s="2">
        <f t="shared" si="15"/>
        <v>2</v>
      </c>
      <c r="T36" s="2">
        <f t="shared" si="15"/>
        <v>1</v>
      </c>
      <c r="U36" s="2">
        <f t="shared" si="15"/>
        <v>1</v>
      </c>
      <c r="V36" s="2">
        <f t="shared" si="15"/>
        <v>1</v>
      </c>
      <c r="W36" s="2">
        <f t="shared" si="15"/>
        <v>2</v>
      </c>
      <c r="X36" s="2">
        <f t="shared" si="16"/>
        <v>2</v>
      </c>
      <c r="Y36" s="2" t="str">
        <f t="shared" si="16"/>
        <v/>
      </c>
      <c r="Z36" s="2" t="str">
        <f t="shared" si="16"/>
        <v/>
      </c>
      <c r="AA36" s="2" t="str">
        <f t="shared" si="16"/>
        <v/>
      </c>
      <c r="AB36" s="2" t="str">
        <f t="shared" si="16"/>
        <v/>
      </c>
      <c r="AC36" s="2" t="str">
        <f t="shared" si="16"/>
        <v/>
      </c>
      <c r="AD36" s="2" t="str">
        <f t="shared" si="16"/>
        <v/>
      </c>
      <c r="AE36" s="2" t="str">
        <f t="shared" si="16"/>
        <v/>
      </c>
      <c r="AF36" s="2" t="str">
        <f t="shared" si="16"/>
        <v/>
      </c>
      <c r="AG36" s="2" t="str">
        <f t="shared" si="16"/>
        <v/>
      </c>
      <c r="AH36" s="2" t="str">
        <f t="shared" si="17"/>
        <v/>
      </c>
      <c r="AI36" s="2" t="str">
        <f t="shared" si="17"/>
        <v/>
      </c>
      <c r="AJ36" s="2" t="str">
        <f t="shared" si="17"/>
        <v/>
      </c>
      <c r="AK36" s="2" t="str">
        <f t="shared" si="17"/>
        <v/>
      </c>
      <c r="AL36" s="2" t="str">
        <f t="shared" si="17"/>
        <v/>
      </c>
      <c r="AM36" s="2" t="str">
        <f t="shared" si="17"/>
        <v/>
      </c>
    </row>
    <row r="37" spans="1:39">
      <c r="A37" s="2" t="str">
        <v>1</v>
      </c>
      <c r="B37" s="1" t="str">
        <v>F</v>
      </c>
      <c r="C37" s="1" t="str">
        <v>05</v>
      </c>
      <c r="D37" s="1" t="str">
        <v>B</v>
      </c>
      <c r="E37" s="1" t="str">
        <v>05</v>
      </c>
      <c r="F37" s="1" t="str">
        <f t="shared" si="0"/>
        <v/>
      </c>
      <c r="G37" s="1" t="str">
        <f t="shared" si="1"/>
        <v/>
      </c>
      <c r="H37" s="1" t="b">
        <v>0</v>
      </c>
      <c r="I37" s="1" t="b">
        <f t="shared" ca="1" si="14"/>
        <v>0</v>
      </c>
      <c r="K37" s="1" t="s">
        <v>23</v>
      </c>
      <c r="L37" s="2">
        <f>INT(rounds*players/2)</f>
        <v>15</v>
      </c>
      <c r="M37" s="2">
        <f>L37+MOD(players,2)</f>
        <v>15</v>
      </c>
      <c r="N37" s="2">
        <f t="shared" ref="N37:AM37" si="25">IF(N$15&gt;teams,"",SUM(N20:N22))</f>
        <v>15</v>
      </c>
      <c r="O37" s="2">
        <f t="shared" si="25"/>
        <v>15</v>
      </c>
      <c r="P37" s="2">
        <f t="shared" si="25"/>
        <v>15</v>
      </c>
      <c r="Q37" s="2">
        <f t="shared" si="25"/>
        <v>15</v>
      </c>
      <c r="R37" s="2">
        <f t="shared" si="25"/>
        <v>15</v>
      </c>
      <c r="S37" s="2">
        <f t="shared" si="25"/>
        <v>15</v>
      </c>
      <c r="T37" s="2">
        <f t="shared" si="25"/>
        <v>15</v>
      </c>
      <c r="U37" s="2">
        <f t="shared" si="25"/>
        <v>15</v>
      </c>
      <c r="V37" s="2">
        <f t="shared" si="25"/>
        <v>15</v>
      </c>
      <c r="W37" s="2">
        <f t="shared" si="25"/>
        <v>15</v>
      </c>
      <c r="X37" s="2">
        <f t="shared" si="25"/>
        <v>15</v>
      </c>
      <c r="Y37" s="2" t="str">
        <f t="shared" si="25"/>
        <v/>
      </c>
      <c r="Z37" s="2" t="str">
        <f t="shared" si="25"/>
        <v/>
      </c>
      <c r="AA37" s="2" t="str">
        <f t="shared" si="25"/>
        <v/>
      </c>
      <c r="AB37" s="2" t="str">
        <f t="shared" si="25"/>
        <v/>
      </c>
      <c r="AC37" s="2" t="str">
        <f t="shared" si="25"/>
        <v/>
      </c>
      <c r="AD37" s="2" t="str">
        <f t="shared" si="25"/>
        <v/>
      </c>
      <c r="AE37" s="2" t="str">
        <f t="shared" si="25"/>
        <v/>
      </c>
      <c r="AF37" s="2" t="str">
        <f t="shared" si="25"/>
        <v/>
      </c>
      <c r="AG37" s="2" t="str">
        <f t="shared" si="25"/>
        <v/>
      </c>
      <c r="AH37" s="2" t="str">
        <f t="shared" si="25"/>
        <v/>
      </c>
      <c r="AI37" s="2" t="str">
        <f t="shared" si="25"/>
        <v/>
      </c>
      <c r="AJ37" s="2" t="str">
        <f t="shared" si="25"/>
        <v/>
      </c>
      <c r="AK37" s="2" t="str">
        <f t="shared" si="25"/>
        <v/>
      </c>
      <c r="AL37" s="2" t="str">
        <f t="shared" si="25"/>
        <v/>
      </c>
      <c r="AM37" s="2" t="str">
        <f t="shared" si="25"/>
        <v/>
      </c>
    </row>
    <row r="38" spans="1:39">
      <c r="A38" s="2" t="str">
        <v>1</v>
      </c>
      <c r="B38" s="1" t="str">
        <v>H</v>
      </c>
      <c r="C38" s="1" t="str">
        <v>06</v>
      </c>
      <c r="D38" s="1" t="str">
        <v>A</v>
      </c>
      <c r="E38" s="1" t="str">
        <v>05</v>
      </c>
      <c r="F38" s="1" t="str">
        <f t="shared" si="0"/>
        <v>H.06</v>
      </c>
      <c r="G38" s="1" t="str">
        <f t="shared" si="1"/>
        <v>A.05</v>
      </c>
      <c r="H38" s="1" t="b">
        <v>0</v>
      </c>
    </row>
    <row r="39" spans="1:39">
      <c r="A39" s="2" t="str">
        <v>1</v>
      </c>
      <c r="B39" s="1" t="str">
        <v>C</v>
      </c>
      <c r="C39" s="1" t="str">
        <v>06</v>
      </c>
      <c r="D39" s="1" t="str">
        <v>B</v>
      </c>
      <c r="E39" s="1" t="str">
        <v>06</v>
      </c>
      <c r="F39" s="1" t="str">
        <f t="shared" si="0"/>
        <v/>
      </c>
      <c r="G39" s="1" t="str">
        <f t="shared" si="1"/>
        <v/>
      </c>
      <c r="H39" s="1" t="b">
        <v>0</v>
      </c>
      <c r="I39" s="31" t="b">
        <f ca="1">OR(MAX(OFFSET($N39,0,0,1,teams))&gt;$M39,MIN(OFFSET($N39,0,0,1,teams))&lt;$L39)</f>
        <v>0</v>
      </c>
      <c r="K39" s="15" t="s">
        <v>29</v>
      </c>
      <c r="L39" s="16">
        <v>0</v>
      </c>
      <c r="M39" s="16">
        <v>0</v>
      </c>
      <c r="N39" s="16">
        <f t="shared" ref="N39:Y39" ca="1" si="26">IF(N$15&gt;teams,"",SUM(OFFSET(N$41,0,0,players,1)))</f>
        <v>0</v>
      </c>
      <c r="O39" s="16">
        <f t="shared" ca="1" si="26"/>
        <v>0</v>
      </c>
      <c r="P39" s="16">
        <f t="shared" ca="1" si="26"/>
        <v>0</v>
      </c>
      <c r="Q39" s="16">
        <f t="shared" ca="1" si="26"/>
        <v>0</v>
      </c>
      <c r="R39" s="16">
        <f t="shared" ca="1" si="26"/>
        <v>0</v>
      </c>
      <c r="S39" s="16">
        <f t="shared" ca="1" si="26"/>
        <v>0</v>
      </c>
      <c r="T39" s="16">
        <f t="shared" ca="1" si="26"/>
        <v>0</v>
      </c>
      <c r="U39" s="16">
        <f t="shared" ca="1" si="26"/>
        <v>0</v>
      </c>
      <c r="V39" s="16">
        <f t="shared" ca="1" si="26"/>
        <v>0</v>
      </c>
      <c r="W39" s="16">
        <f t="shared" ca="1" si="26"/>
        <v>0</v>
      </c>
      <c r="X39" s="16">
        <f t="shared" ca="1" si="26"/>
        <v>0</v>
      </c>
      <c r="Y39" s="16" t="str">
        <f t="shared" ca="1" si="26"/>
        <v/>
      </c>
      <c r="Z39" s="16" t="str">
        <f ca="1">IF(Z$15&gt;teams,"",SUM(OFFSET(#REF!,0,3*(Z$15-1),players,1)))</f>
        <v/>
      </c>
      <c r="AA39" s="16" t="str">
        <f ca="1">IF(AA$15&gt;teams,"",SUM(OFFSET(#REF!,0,3*(AA$15-1),players,1)))</f>
        <v/>
      </c>
      <c r="AB39" s="16" t="str">
        <f ca="1">IF(AB$15&gt;teams,"",SUM(OFFSET(#REF!,0,3*(AB$15-1),players,1)))</f>
        <v/>
      </c>
      <c r="AC39" s="16" t="str">
        <f ca="1">IF(AC$15&gt;teams,"",SUM(OFFSET(#REF!,0,3*(AC$15-1),players,1)))</f>
        <v/>
      </c>
      <c r="AD39" s="16" t="str">
        <f ca="1">IF(AD$15&gt;teams,"",SUM(OFFSET(#REF!,0,3*(AD$15-1),players,1)))</f>
        <v/>
      </c>
      <c r="AE39" s="16" t="str">
        <f ca="1">IF(AE$15&gt;teams,"",SUM(OFFSET(#REF!,0,3*(AE$15-1),players,1)))</f>
        <v/>
      </c>
      <c r="AF39" s="16" t="str">
        <f ca="1">IF(AF$15&gt;teams,"",SUM(OFFSET(#REF!,0,3*(AF$15-1),players,1)))</f>
        <v/>
      </c>
      <c r="AG39" s="16" t="str">
        <f ca="1">IF(AG$15&gt;teams,"",SUM(OFFSET(#REF!,0,3*(AG$15-1),players,1)))</f>
        <v/>
      </c>
      <c r="AH39" s="16" t="str">
        <f ca="1">IF(AH$15&gt;teams,"",SUM(OFFSET(#REF!,0,3*(AH$15-1),players,1)))</f>
        <v/>
      </c>
      <c r="AI39" s="16" t="str">
        <f ca="1">IF(AI$15&gt;teams,"",SUM(OFFSET(#REF!,0,3*(AI$15-1),players,1)))</f>
        <v/>
      </c>
      <c r="AJ39" s="16" t="str">
        <f ca="1">IF(AJ$15&gt;teams,"",SUM(OFFSET(#REF!,0,3*(AJ$15-1),players,1)))</f>
        <v/>
      </c>
      <c r="AK39" s="16" t="str">
        <f ca="1">IF(AK$15&gt;teams,"",SUM(OFFSET(#REF!,0,3*(AK$15-1),players,1)))</f>
        <v/>
      </c>
      <c r="AL39" s="16" t="str">
        <f ca="1">IF(AL$15&gt;teams,"",SUM(OFFSET(#REF!,0,3*(AL$15-1),players,1)))</f>
        <v/>
      </c>
      <c r="AM39" s="16" t="str">
        <f ca="1">IF(AM$15&gt;teams,"",SUM(OFFSET(#REF!,0,3*(AM$15-1),players,1)))</f>
        <v/>
      </c>
    </row>
    <row r="40" spans="1:39">
      <c r="A40" s="2" t="str">
        <v>1</v>
      </c>
      <c r="B40" s="1" t="str">
        <v>I</v>
      </c>
      <c r="C40" s="1" t="str">
        <v>06</v>
      </c>
      <c r="D40" s="1" t="str">
        <v>D</v>
      </c>
      <c r="E40" s="1" t="str">
        <v>06</v>
      </c>
      <c r="F40" s="1" t="str">
        <f t="shared" si="0"/>
        <v/>
      </c>
      <c r="G40" s="1" t="str">
        <f t="shared" si="1"/>
        <v/>
      </c>
      <c r="H40" s="1" t="b">
        <v>0</v>
      </c>
      <c r="K40" s="5" t="s">
        <v>30</v>
      </c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</row>
    <row r="41" spans="1:39">
      <c r="A41" s="2" t="str">
        <v>1</v>
      </c>
      <c r="B41" s="1" t="str">
        <v>J</v>
      </c>
      <c r="C41" s="1" t="str">
        <v>06</v>
      </c>
      <c r="D41" s="1" t="str">
        <v>F</v>
      </c>
      <c r="E41" s="1" t="str">
        <v>06</v>
      </c>
      <c r="F41" s="1" t="str">
        <f t="shared" si="0"/>
        <v/>
      </c>
      <c r="G41" s="1" t="str">
        <f t="shared" si="1"/>
        <v/>
      </c>
      <c r="H41" s="1" t="b">
        <v>0</v>
      </c>
      <c r="J41" s="1">
        <v>1</v>
      </c>
      <c r="K41" s="1" t="s">
        <v>31</v>
      </c>
      <c r="L41" s="2">
        <v>0</v>
      </c>
      <c r="M41" s="2">
        <f t="shared" ref="M41:M50" si="27">INT(rounds/(teams-1))</f>
        <v>0</v>
      </c>
      <c r="N41" s="2">
        <f t="shared" ref="N41:Y41" ca="1" si="28">IF(N$15&gt;teams,"",(N81=N92)+(N81=N103)+(N92=N103))</f>
        <v>0</v>
      </c>
      <c r="O41" s="2">
        <f t="shared" ca="1" si="28"/>
        <v>0</v>
      </c>
      <c r="P41" s="2">
        <f t="shared" ca="1" si="28"/>
        <v>0</v>
      </c>
      <c r="Q41" s="2">
        <f t="shared" ca="1" si="28"/>
        <v>0</v>
      </c>
      <c r="R41" s="2">
        <f t="shared" ca="1" si="28"/>
        <v>0</v>
      </c>
      <c r="S41" s="2">
        <f t="shared" ca="1" si="28"/>
        <v>0</v>
      </c>
      <c r="T41" s="2">
        <f t="shared" ca="1" si="28"/>
        <v>0</v>
      </c>
      <c r="U41" s="2">
        <f t="shared" ca="1" si="28"/>
        <v>0</v>
      </c>
      <c r="V41" s="2">
        <f t="shared" ca="1" si="28"/>
        <v>0</v>
      </c>
      <c r="W41" s="2">
        <f t="shared" ca="1" si="28"/>
        <v>0</v>
      </c>
      <c r="X41" s="2">
        <f t="shared" ca="1" si="28"/>
        <v>0</v>
      </c>
      <c r="Y41" s="2" t="str">
        <f t="shared" si="28"/>
        <v/>
      </c>
      <c r="Z41" s="2" t="str">
        <f ca="1">IF(Z$15&gt;teams,"",OFFSET(#REF!,$J41,3*(Z$15-1)))</f>
        <v/>
      </c>
      <c r="AA41" s="2" t="str">
        <f ca="1">IF(AA$15&gt;teams,"",OFFSET(#REF!,$J41,3*(AA$15-1)))</f>
        <v/>
      </c>
      <c r="AB41" s="2" t="str">
        <f ca="1">IF(AB$15&gt;teams,"",OFFSET(#REF!,$J41,3*(AB$15-1)))</f>
        <v/>
      </c>
      <c r="AC41" s="2" t="str">
        <f ca="1">IF(AC$15&gt;teams,"",OFFSET(#REF!,$J41,3*(AC$15-1)))</f>
        <v/>
      </c>
      <c r="AD41" s="2" t="str">
        <f ca="1">IF(AD$15&gt;teams,"",OFFSET(#REF!,$J41,3*(AD$15-1)))</f>
        <v/>
      </c>
      <c r="AE41" s="2" t="str">
        <f ca="1">IF(AE$15&gt;teams,"",OFFSET(#REF!,$J41,3*(AE$15-1)))</f>
        <v/>
      </c>
      <c r="AF41" s="2" t="str">
        <f ca="1">IF(AF$15&gt;teams,"",OFFSET(#REF!,$J41,3*(AF$15-1)))</f>
        <v/>
      </c>
      <c r="AG41" s="2" t="str">
        <f ca="1">IF(AG$15&gt;teams,"",OFFSET(#REF!,$J41,3*(AG$15-1)))</f>
        <v/>
      </c>
      <c r="AH41" s="2" t="str">
        <f ca="1">IF(AH$15&gt;teams,"",OFFSET(#REF!,$J41,3*(AH$15-1)))</f>
        <v/>
      </c>
      <c r="AI41" s="2" t="str">
        <f ca="1">IF(AI$15&gt;teams,"",OFFSET(#REF!,$J41,3*(AI$15-1)))</f>
        <v/>
      </c>
      <c r="AJ41" s="2" t="str">
        <f ca="1">IF(AJ$15&gt;teams,"",OFFSET(#REF!,$J41,3*(AJ$15-1)))</f>
        <v/>
      </c>
      <c r="AK41" s="2" t="str">
        <f ca="1">IF(AK$15&gt;teams,"",OFFSET(#REF!,$J41,3*(AK$15-1)))</f>
        <v/>
      </c>
      <c r="AL41" s="2" t="str">
        <f ca="1">IF(AL$15&gt;teams,"",OFFSET(#REF!,$J41,3*(AL$15-1)))</f>
        <v/>
      </c>
      <c r="AM41" s="2" t="str">
        <f ca="1">IF(AM$15&gt;teams,"",OFFSET(#REF!,$J41,3*(AM$15-1)))</f>
        <v/>
      </c>
    </row>
    <row r="42" spans="1:39">
      <c r="A42" s="2" t="str">
        <v>1</v>
      </c>
      <c r="B42" s="1" t="str">
        <v>G</v>
      </c>
      <c r="C42" s="1" t="str">
        <v>06</v>
      </c>
      <c r="D42" s="1" t="str">
        <v>A</v>
      </c>
      <c r="E42" s="1" t="str">
        <v>06</v>
      </c>
      <c r="F42" s="1" t="str">
        <f t="shared" si="0"/>
        <v/>
      </c>
      <c r="G42" s="1" t="str">
        <f t="shared" si="1"/>
        <v/>
      </c>
      <c r="H42" s="1" t="b">
        <v>0</v>
      </c>
      <c r="J42" s="1">
        <v>2</v>
      </c>
      <c r="K42" s="1" t="s">
        <v>31</v>
      </c>
      <c r="L42" s="2">
        <v>0</v>
      </c>
      <c r="M42" s="2">
        <f t="shared" si="27"/>
        <v>0</v>
      </c>
      <c r="N42" s="2">
        <f t="shared" ref="N42:Y42" ca="1" si="29">IF(N$15&gt;teams,"",(N82=N93)+(N82=N104)+(N93=N104))</f>
        <v>0</v>
      </c>
      <c r="O42" s="2">
        <f t="shared" ca="1" si="29"/>
        <v>0</v>
      </c>
      <c r="P42" s="2">
        <f t="shared" ca="1" si="29"/>
        <v>0</v>
      </c>
      <c r="Q42" s="2">
        <f t="shared" ca="1" si="29"/>
        <v>0</v>
      </c>
      <c r="R42" s="2">
        <f t="shared" ca="1" si="29"/>
        <v>0</v>
      </c>
      <c r="S42" s="2">
        <f t="shared" ca="1" si="29"/>
        <v>0</v>
      </c>
      <c r="T42" s="2">
        <f t="shared" ca="1" si="29"/>
        <v>0</v>
      </c>
      <c r="U42" s="2">
        <f t="shared" ca="1" si="29"/>
        <v>0</v>
      </c>
      <c r="V42" s="2">
        <f t="shared" ca="1" si="29"/>
        <v>0</v>
      </c>
      <c r="W42" s="2">
        <f t="shared" ca="1" si="29"/>
        <v>0</v>
      </c>
      <c r="X42" s="2">
        <f t="shared" ca="1" si="29"/>
        <v>0</v>
      </c>
      <c r="Y42" s="2" t="str">
        <f t="shared" si="29"/>
        <v/>
      </c>
      <c r="Z42" s="2" t="str">
        <f ca="1">IF(Z$15&gt;teams,"",OFFSET(#REF!,$J42,3*(Z$15-1)))</f>
        <v/>
      </c>
      <c r="AA42" s="2" t="str">
        <f ca="1">IF(AA$15&gt;teams,"",OFFSET(#REF!,$J42,3*(AA$15-1)))</f>
        <v/>
      </c>
      <c r="AB42" s="2" t="str">
        <f ca="1">IF(AB$15&gt;teams,"",OFFSET(#REF!,$J42,3*(AB$15-1)))</f>
        <v/>
      </c>
      <c r="AC42" s="2" t="str">
        <f ca="1">IF(AC$15&gt;teams,"",OFFSET(#REF!,$J42,3*(AC$15-1)))</f>
        <v/>
      </c>
      <c r="AD42" s="2" t="str">
        <f ca="1">IF(AD$15&gt;teams,"",OFFSET(#REF!,$J42,3*(AD$15-1)))</f>
        <v/>
      </c>
      <c r="AE42" s="2" t="str">
        <f ca="1">IF(AE$15&gt;teams,"",OFFSET(#REF!,$J42,3*(AE$15-1)))</f>
        <v/>
      </c>
      <c r="AF42" s="2" t="str">
        <f ca="1">IF(AF$15&gt;teams,"",OFFSET(#REF!,$J42,3*(AF$15-1)))</f>
        <v/>
      </c>
      <c r="AG42" s="2" t="str">
        <f ca="1">IF(AG$15&gt;teams,"",OFFSET(#REF!,$J42,3*(AG$15-1)))</f>
        <v/>
      </c>
      <c r="AH42" s="2" t="str">
        <f ca="1">IF(AH$15&gt;teams,"",OFFSET(#REF!,$J42,3*(AH$15-1)))</f>
        <v/>
      </c>
      <c r="AI42" s="2" t="str">
        <f ca="1">IF(AI$15&gt;teams,"",OFFSET(#REF!,$J42,3*(AI$15-1)))</f>
        <v/>
      </c>
      <c r="AJ42" s="2" t="str">
        <f ca="1">IF(AJ$15&gt;teams,"",OFFSET(#REF!,$J42,3*(AJ$15-1)))</f>
        <v/>
      </c>
      <c r="AK42" s="2" t="str">
        <f ca="1">IF(AK$15&gt;teams,"",OFFSET(#REF!,$J42,3*(AK$15-1)))</f>
        <v/>
      </c>
      <c r="AL42" s="2" t="str">
        <f ca="1">IF(AL$15&gt;teams,"",OFFSET(#REF!,$J42,3*(AL$15-1)))</f>
        <v/>
      </c>
      <c r="AM42" s="2" t="str">
        <f ca="1">IF(AM$15&gt;teams,"",OFFSET(#REF!,$J42,3*(AM$15-1)))</f>
        <v/>
      </c>
    </row>
    <row r="43" spans="1:39">
      <c r="A43" s="2" t="str">
        <v>1</v>
      </c>
      <c r="B43" s="1" t="str">
        <v>K</v>
      </c>
      <c r="C43" s="1" t="str">
        <v>06</v>
      </c>
      <c r="D43" s="1" t="str">
        <v>E</v>
      </c>
      <c r="E43" s="1" t="str">
        <v>06</v>
      </c>
      <c r="F43" s="1" t="str">
        <f t="shared" ref="F43:F74" si="30">IF(E43&lt;C43,B43&amp;"."&amp;C43,IF(C43&lt;E43,D43&amp;"."&amp;E43,""))</f>
        <v/>
      </c>
      <c r="G43" s="1" t="str">
        <f t="shared" ref="G43:G74" si="31">IF(E43&gt;C43,B43&amp;"."&amp;C43,IF(C43&gt;E43,D43&amp;"."&amp;E43,""))</f>
        <v/>
      </c>
      <c r="H43" s="1" t="b">
        <v>0</v>
      </c>
      <c r="J43" s="1">
        <v>3</v>
      </c>
      <c r="K43" s="1" t="s">
        <v>31</v>
      </c>
      <c r="L43" s="2">
        <v>0</v>
      </c>
      <c r="M43" s="2">
        <f t="shared" si="27"/>
        <v>0</v>
      </c>
      <c r="N43" s="2">
        <f t="shared" ref="N43:Y43" ca="1" si="32">IF(N$15&gt;teams,"",(N83=N94)+(N83=N105)+(N94=N105))</f>
        <v>0</v>
      </c>
      <c r="O43" s="2">
        <f t="shared" ca="1" si="32"/>
        <v>0</v>
      </c>
      <c r="P43" s="2">
        <f t="shared" ca="1" si="32"/>
        <v>0</v>
      </c>
      <c r="Q43" s="2">
        <f t="shared" ca="1" si="32"/>
        <v>0</v>
      </c>
      <c r="R43" s="2">
        <f t="shared" ca="1" si="32"/>
        <v>0</v>
      </c>
      <c r="S43" s="2">
        <f t="shared" ca="1" si="32"/>
        <v>0</v>
      </c>
      <c r="T43" s="2">
        <f t="shared" ca="1" si="32"/>
        <v>0</v>
      </c>
      <c r="U43" s="2">
        <f t="shared" ca="1" si="32"/>
        <v>0</v>
      </c>
      <c r="V43" s="2">
        <f t="shared" ca="1" si="32"/>
        <v>0</v>
      </c>
      <c r="W43" s="2">
        <f t="shared" ca="1" si="32"/>
        <v>0</v>
      </c>
      <c r="X43" s="2">
        <f t="shared" ca="1" si="32"/>
        <v>0</v>
      </c>
      <c r="Y43" s="2" t="str">
        <f t="shared" si="32"/>
        <v/>
      </c>
      <c r="Z43" s="2" t="str">
        <f ca="1">IF(Z$15&gt;teams,"",OFFSET(#REF!,$J43,3*(Z$15-1)))</f>
        <v/>
      </c>
      <c r="AA43" s="2" t="str">
        <f ca="1">IF(AA$15&gt;teams,"",OFFSET(#REF!,$J43,3*(AA$15-1)))</f>
        <v/>
      </c>
      <c r="AB43" s="2" t="str">
        <f ca="1">IF(AB$15&gt;teams,"",OFFSET(#REF!,$J43,3*(AB$15-1)))</f>
        <v/>
      </c>
      <c r="AC43" s="2" t="str">
        <f ca="1">IF(AC$15&gt;teams,"",OFFSET(#REF!,$J43,3*(AC$15-1)))</f>
        <v/>
      </c>
      <c r="AD43" s="2" t="str">
        <f ca="1">IF(AD$15&gt;teams,"",OFFSET(#REF!,$J43,3*(AD$15-1)))</f>
        <v/>
      </c>
      <c r="AE43" s="2" t="str">
        <f ca="1">IF(AE$15&gt;teams,"",OFFSET(#REF!,$J43,3*(AE$15-1)))</f>
        <v/>
      </c>
      <c r="AF43" s="2" t="str">
        <f ca="1">IF(AF$15&gt;teams,"",OFFSET(#REF!,$J43,3*(AF$15-1)))</f>
        <v/>
      </c>
      <c r="AG43" s="2" t="str">
        <f ca="1">IF(AG$15&gt;teams,"",OFFSET(#REF!,$J43,3*(AG$15-1)))</f>
        <v/>
      </c>
      <c r="AH43" s="2" t="str">
        <f ca="1">IF(AH$15&gt;teams,"",OFFSET(#REF!,$J43,3*(AH$15-1)))</f>
        <v/>
      </c>
      <c r="AI43" s="2" t="str">
        <f ca="1">IF(AI$15&gt;teams,"",OFFSET(#REF!,$J43,3*(AI$15-1)))</f>
        <v/>
      </c>
      <c r="AJ43" s="2" t="str">
        <f ca="1">IF(AJ$15&gt;teams,"",OFFSET(#REF!,$J43,3*(AJ$15-1)))</f>
        <v/>
      </c>
      <c r="AK43" s="2" t="str">
        <f ca="1">IF(AK$15&gt;teams,"",OFFSET(#REF!,$J43,3*(AK$15-1)))</f>
        <v/>
      </c>
      <c r="AL43" s="2" t="str">
        <f ca="1">IF(AL$15&gt;teams,"",OFFSET(#REF!,$J43,3*(AL$15-1)))</f>
        <v/>
      </c>
      <c r="AM43" s="2" t="str">
        <f ca="1">IF(AM$15&gt;teams,"",OFFSET(#REF!,$J43,3*(AM$15-1)))</f>
        <v/>
      </c>
    </row>
    <row r="44" spans="1:39">
      <c r="A44" s="2" t="str">
        <v>1</v>
      </c>
      <c r="B44" s="1" t="str">
        <v>C</v>
      </c>
      <c r="C44" s="1" t="str">
        <v>07</v>
      </c>
      <c r="D44" s="1" t="str">
        <v>B</v>
      </c>
      <c r="E44" s="1" t="str">
        <v>07</v>
      </c>
      <c r="F44" s="1" t="str">
        <f t="shared" si="30"/>
        <v/>
      </c>
      <c r="G44" s="1" t="str">
        <f t="shared" si="31"/>
        <v/>
      </c>
      <c r="H44" s="1" t="b">
        <v>0</v>
      </c>
      <c r="J44" s="1">
        <v>4</v>
      </c>
      <c r="K44" s="1" t="s">
        <v>31</v>
      </c>
      <c r="L44" s="2">
        <v>0</v>
      </c>
      <c r="M44" s="2">
        <f t="shared" si="27"/>
        <v>0</v>
      </c>
      <c r="N44" s="2">
        <f t="shared" ref="N44:Y44" ca="1" si="33">IF(N$15&gt;teams,"",(N84=N95)+(N84=N106)+(N95=N106))</f>
        <v>0</v>
      </c>
      <c r="O44" s="2">
        <f t="shared" ca="1" si="33"/>
        <v>0</v>
      </c>
      <c r="P44" s="2">
        <f t="shared" ca="1" si="33"/>
        <v>0</v>
      </c>
      <c r="Q44" s="2">
        <f t="shared" ca="1" si="33"/>
        <v>0</v>
      </c>
      <c r="R44" s="2">
        <f t="shared" ca="1" si="33"/>
        <v>0</v>
      </c>
      <c r="S44" s="2">
        <f t="shared" ca="1" si="33"/>
        <v>0</v>
      </c>
      <c r="T44" s="2">
        <f t="shared" ca="1" si="33"/>
        <v>0</v>
      </c>
      <c r="U44" s="2">
        <f t="shared" ca="1" si="33"/>
        <v>0</v>
      </c>
      <c r="V44" s="2">
        <f t="shared" ca="1" si="33"/>
        <v>0</v>
      </c>
      <c r="W44" s="2">
        <f t="shared" ca="1" si="33"/>
        <v>0</v>
      </c>
      <c r="X44" s="2">
        <f t="shared" ca="1" si="33"/>
        <v>0</v>
      </c>
      <c r="Y44" s="2" t="str">
        <f t="shared" si="33"/>
        <v/>
      </c>
      <c r="Z44" s="2" t="str">
        <f ca="1">IF(Z$15&gt;teams,"",OFFSET(#REF!,$J44,3*(Z$15-1)))</f>
        <v/>
      </c>
      <c r="AA44" s="2" t="str">
        <f ca="1">IF(AA$15&gt;teams,"",OFFSET(#REF!,$J44,3*(AA$15-1)))</f>
        <v/>
      </c>
      <c r="AB44" s="2" t="str">
        <f ca="1">IF(AB$15&gt;teams,"",OFFSET(#REF!,$J44,3*(AB$15-1)))</f>
        <v/>
      </c>
      <c r="AC44" s="2" t="str">
        <f ca="1">IF(AC$15&gt;teams,"",OFFSET(#REF!,$J44,3*(AC$15-1)))</f>
        <v/>
      </c>
      <c r="AD44" s="2" t="str">
        <f ca="1">IF(AD$15&gt;teams,"",OFFSET(#REF!,$J44,3*(AD$15-1)))</f>
        <v/>
      </c>
      <c r="AE44" s="2" t="str">
        <f ca="1">IF(AE$15&gt;teams,"",OFFSET(#REF!,$J44,3*(AE$15-1)))</f>
        <v/>
      </c>
      <c r="AF44" s="2" t="str">
        <f ca="1">IF(AF$15&gt;teams,"",OFFSET(#REF!,$J44,3*(AF$15-1)))</f>
        <v/>
      </c>
      <c r="AG44" s="2" t="str">
        <f ca="1">IF(AG$15&gt;teams,"",OFFSET(#REF!,$J44,3*(AG$15-1)))</f>
        <v/>
      </c>
      <c r="AH44" s="2" t="str">
        <f ca="1">IF(AH$15&gt;teams,"",OFFSET(#REF!,$J44,3*(AH$15-1)))</f>
        <v/>
      </c>
      <c r="AI44" s="2" t="str">
        <f ca="1">IF(AI$15&gt;teams,"",OFFSET(#REF!,$J44,3*(AI$15-1)))</f>
        <v/>
      </c>
      <c r="AJ44" s="2" t="str">
        <f ca="1">IF(AJ$15&gt;teams,"",OFFSET(#REF!,$J44,3*(AJ$15-1)))</f>
        <v/>
      </c>
      <c r="AK44" s="2" t="str">
        <f ca="1">IF(AK$15&gt;teams,"",OFFSET(#REF!,$J44,3*(AK$15-1)))</f>
        <v/>
      </c>
      <c r="AL44" s="2" t="str">
        <f ca="1">IF(AL$15&gt;teams,"",OFFSET(#REF!,$J44,3*(AL$15-1)))</f>
        <v/>
      </c>
      <c r="AM44" s="2" t="str">
        <f ca="1">IF(AM$15&gt;teams,"",OFFSET(#REF!,$J44,3*(AM$15-1)))</f>
        <v/>
      </c>
    </row>
    <row r="45" spans="1:39">
      <c r="A45" s="2" t="str">
        <v>1</v>
      </c>
      <c r="B45" s="1" t="str">
        <v>G</v>
      </c>
      <c r="C45" s="1" t="str">
        <v>07</v>
      </c>
      <c r="D45" s="1" t="str">
        <v>D</v>
      </c>
      <c r="E45" s="1" t="str">
        <v>07</v>
      </c>
      <c r="F45" s="1" t="str">
        <f t="shared" si="30"/>
        <v/>
      </c>
      <c r="G45" s="1" t="str">
        <f t="shared" si="31"/>
        <v/>
      </c>
      <c r="H45" s="1" t="b">
        <v>0</v>
      </c>
      <c r="J45" s="1">
        <v>5</v>
      </c>
      <c r="K45" s="1" t="s">
        <v>31</v>
      </c>
      <c r="L45" s="2">
        <v>0</v>
      </c>
      <c r="M45" s="2">
        <f t="shared" si="27"/>
        <v>0</v>
      </c>
      <c r="N45" s="2">
        <f t="shared" ref="N45:Y45" ca="1" si="34">IF(N$15&gt;teams,"",(N85=N96)+(N85=N107)+(N96=N107))</f>
        <v>0</v>
      </c>
      <c r="O45" s="2">
        <f t="shared" ca="1" si="34"/>
        <v>0</v>
      </c>
      <c r="P45" s="2">
        <f t="shared" ca="1" si="34"/>
        <v>0</v>
      </c>
      <c r="Q45" s="2">
        <f t="shared" ca="1" si="34"/>
        <v>0</v>
      </c>
      <c r="R45" s="2">
        <f t="shared" ca="1" si="34"/>
        <v>0</v>
      </c>
      <c r="S45" s="2">
        <f t="shared" ca="1" si="34"/>
        <v>0</v>
      </c>
      <c r="T45" s="2">
        <f t="shared" ca="1" si="34"/>
        <v>0</v>
      </c>
      <c r="U45" s="2">
        <f t="shared" ca="1" si="34"/>
        <v>0</v>
      </c>
      <c r="V45" s="2">
        <f t="shared" ca="1" si="34"/>
        <v>0</v>
      </c>
      <c r="W45" s="2">
        <f t="shared" ca="1" si="34"/>
        <v>0</v>
      </c>
      <c r="X45" s="2">
        <f t="shared" ca="1" si="34"/>
        <v>0</v>
      </c>
      <c r="Y45" s="2" t="str">
        <f t="shared" si="34"/>
        <v/>
      </c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39">
      <c r="A46" s="2" t="str">
        <v>1</v>
      </c>
      <c r="B46" s="1" t="str">
        <v>H</v>
      </c>
      <c r="C46" s="1" t="str">
        <v>07</v>
      </c>
      <c r="D46" s="1" t="str">
        <v>J</v>
      </c>
      <c r="E46" s="1" t="str">
        <v>07</v>
      </c>
      <c r="F46" s="1" t="str">
        <f t="shared" si="30"/>
        <v/>
      </c>
      <c r="G46" s="1" t="str">
        <f t="shared" si="31"/>
        <v/>
      </c>
      <c r="H46" s="1" t="b">
        <v>0</v>
      </c>
      <c r="J46" s="1">
        <v>6</v>
      </c>
      <c r="K46" s="1" t="s">
        <v>31</v>
      </c>
      <c r="L46" s="2">
        <v>0</v>
      </c>
      <c r="M46" s="2">
        <f t="shared" si="27"/>
        <v>0</v>
      </c>
      <c r="N46" s="2">
        <f t="shared" ref="N46:Y46" ca="1" si="35">IF(N$15&gt;teams,"",(N86=N97)+(N86=N108)+(N97=N108))</f>
        <v>0</v>
      </c>
      <c r="O46" s="2">
        <f t="shared" ca="1" si="35"/>
        <v>0</v>
      </c>
      <c r="P46" s="2">
        <f t="shared" ca="1" si="35"/>
        <v>0</v>
      </c>
      <c r="Q46" s="2">
        <f t="shared" ca="1" si="35"/>
        <v>0</v>
      </c>
      <c r="R46" s="2">
        <f t="shared" ca="1" si="35"/>
        <v>0</v>
      </c>
      <c r="S46" s="2">
        <f t="shared" ca="1" si="35"/>
        <v>0</v>
      </c>
      <c r="T46" s="2">
        <f t="shared" ca="1" si="35"/>
        <v>0</v>
      </c>
      <c r="U46" s="2">
        <f t="shared" ca="1" si="35"/>
        <v>0</v>
      </c>
      <c r="V46" s="2">
        <f t="shared" ca="1" si="35"/>
        <v>0</v>
      </c>
      <c r="W46" s="2">
        <f t="shared" ca="1" si="35"/>
        <v>0</v>
      </c>
      <c r="X46" s="2">
        <f t="shared" ca="1" si="35"/>
        <v>0</v>
      </c>
      <c r="Y46" s="2" t="str">
        <f t="shared" si="35"/>
        <v/>
      </c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39">
      <c r="A47" s="2" t="str">
        <v>1</v>
      </c>
      <c r="B47" s="1" t="str">
        <v>F</v>
      </c>
      <c r="C47" s="1" t="str">
        <v>07</v>
      </c>
      <c r="D47" s="1" t="str">
        <v>K</v>
      </c>
      <c r="E47" s="1" t="str">
        <v>07</v>
      </c>
      <c r="F47" s="1" t="str">
        <f t="shared" si="30"/>
        <v/>
      </c>
      <c r="G47" s="1" t="str">
        <f t="shared" si="31"/>
        <v/>
      </c>
      <c r="H47" s="1" t="b">
        <v>0</v>
      </c>
      <c r="J47" s="1">
        <v>7</v>
      </c>
      <c r="K47" s="1" t="s">
        <v>31</v>
      </c>
      <c r="L47" s="2">
        <v>0</v>
      </c>
      <c r="M47" s="2">
        <f t="shared" si="27"/>
        <v>0</v>
      </c>
      <c r="N47" s="2">
        <f t="shared" ref="N47:Y47" ca="1" si="36">IF(N$15&gt;teams,"",(N87=N98)+(N87=N109)+(N98=N109))</f>
        <v>0</v>
      </c>
      <c r="O47" s="2">
        <f t="shared" ca="1" si="36"/>
        <v>0</v>
      </c>
      <c r="P47" s="2">
        <f t="shared" ca="1" si="36"/>
        <v>0</v>
      </c>
      <c r="Q47" s="2">
        <f t="shared" ca="1" si="36"/>
        <v>0</v>
      </c>
      <c r="R47" s="2">
        <f t="shared" ca="1" si="36"/>
        <v>0</v>
      </c>
      <c r="S47" s="2">
        <f t="shared" ca="1" si="36"/>
        <v>0</v>
      </c>
      <c r="T47" s="2">
        <f t="shared" ca="1" si="36"/>
        <v>0</v>
      </c>
      <c r="U47" s="2">
        <f t="shared" ca="1" si="36"/>
        <v>0</v>
      </c>
      <c r="V47" s="2">
        <f t="shared" ca="1" si="36"/>
        <v>0</v>
      </c>
      <c r="W47" s="2">
        <f t="shared" ca="1" si="36"/>
        <v>0</v>
      </c>
      <c r="X47" s="2">
        <f t="shared" ca="1" si="36"/>
        <v>0</v>
      </c>
      <c r="Y47" s="2" t="str">
        <f t="shared" si="36"/>
        <v/>
      </c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</row>
    <row r="48" spans="1:39">
      <c r="A48" s="2" t="str">
        <v>1</v>
      </c>
      <c r="B48" s="1" t="str">
        <v>I</v>
      </c>
      <c r="C48" s="1" t="str">
        <v>07</v>
      </c>
      <c r="D48" s="1" t="str">
        <v>A</v>
      </c>
      <c r="E48" s="1" t="str">
        <v>07</v>
      </c>
      <c r="F48" s="1" t="str">
        <f t="shared" si="30"/>
        <v/>
      </c>
      <c r="G48" s="1" t="str">
        <f t="shared" si="31"/>
        <v/>
      </c>
      <c r="H48" s="1" t="b">
        <v>0</v>
      </c>
      <c r="J48" s="1">
        <v>8</v>
      </c>
      <c r="K48" s="1" t="s">
        <v>31</v>
      </c>
      <c r="L48" s="2">
        <v>0</v>
      </c>
      <c r="M48" s="2">
        <f t="shared" si="27"/>
        <v>0</v>
      </c>
      <c r="N48" s="2">
        <f t="shared" ref="N48:Y48" ca="1" si="37">IF(N$15&gt;teams,"",(N88=N99)+(N88=N110)+(N99=N110))</f>
        <v>0</v>
      </c>
      <c r="O48" s="2">
        <f t="shared" ca="1" si="37"/>
        <v>0</v>
      </c>
      <c r="P48" s="2">
        <f t="shared" ca="1" si="37"/>
        <v>0</v>
      </c>
      <c r="Q48" s="2">
        <f t="shared" ca="1" si="37"/>
        <v>0</v>
      </c>
      <c r="R48" s="2">
        <f t="shared" ca="1" si="37"/>
        <v>0</v>
      </c>
      <c r="S48" s="2">
        <f t="shared" ca="1" si="37"/>
        <v>0</v>
      </c>
      <c r="T48" s="2">
        <f t="shared" ca="1" si="37"/>
        <v>0</v>
      </c>
      <c r="U48" s="2">
        <f t="shared" ca="1" si="37"/>
        <v>0</v>
      </c>
      <c r="V48" s="2">
        <f t="shared" ca="1" si="37"/>
        <v>0</v>
      </c>
      <c r="W48" s="2">
        <f t="shared" ca="1" si="37"/>
        <v>0</v>
      </c>
      <c r="X48" s="2">
        <f t="shared" ca="1" si="37"/>
        <v>0</v>
      </c>
      <c r="Y48" s="2" t="str">
        <f t="shared" si="37"/>
        <v/>
      </c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</row>
    <row r="49" spans="1:39">
      <c r="A49" s="2" t="str">
        <v>1</v>
      </c>
      <c r="B49" s="1" t="str">
        <v>C</v>
      </c>
      <c r="C49" s="1" t="str">
        <v>08</v>
      </c>
      <c r="D49" s="1" t="str">
        <v>E</v>
      </c>
      <c r="E49" s="1" t="str">
        <v>07</v>
      </c>
      <c r="F49" s="1" t="str">
        <f t="shared" si="30"/>
        <v>C.08</v>
      </c>
      <c r="G49" s="1" t="str">
        <f t="shared" si="31"/>
        <v>E.07</v>
      </c>
      <c r="H49" s="1" t="b">
        <v>0</v>
      </c>
      <c r="J49" s="1">
        <v>9</v>
      </c>
      <c r="K49" s="1" t="s">
        <v>31</v>
      </c>
      <c r="L49" s="2">
        <v>0</v>
      </c>
      <c r="M49" s="2">
        <f t="shared" si="27"/>
        <v>0</v>
      </c>
      <c r="N49" s="2">
        <f t="shared" ref="N49:Y49" ca="1" si="38">IF(N$15&gt;teams,"",(N89=N100)+(N89=N111)+(N100=N111))</f>
        <v>0</v>
      </c>
      <c r="O49" s="2">
        <f t="shared" ca="1" si="38"/>
        <v>0</v>
      </c>
      <c r="P49" s="2">
        <f t="shared" ca="1" si="38"/>
        <v>0</v>
      </c>
      <c r="Q49" s="2">
        <f t="shared" ca="1" si="38"/>
        <v>0</v>
      </c>
      <c r="R49" s="2">
        <f t="shared" ca="1" si="38"/>
        <v>0</v>
      </c>
      <c r="S49" s="2">
        <f t="shared" ca="1" si="38"/>
        <v>0</v>
      </c>
      <c r="T49" s="2">
        <f t="shared" ca="1" si="38"/>
        <v>0</v>
      </c>
      <c r="U49" s="2">
        <f t="shared" ca="1" si="38"/>
        <v>0</v>
      </c>
      <c r="V49" s="2">
        <f t="shared" ca="1" si="38"/>
        <v>0</v>
      </c>
      <c r="W49" s="2">
        <f t="shared" ca="1" si="38"/>
        <v>0</v>
      </c>
      <c r="X49" s="2">
        <f t="shared" ca="1" si="38"/>
        <v>0</v>
      </c>
      <c r="Y49" s="2" t="str">
        <f t="shared" si="38"/>
        <v/>
      </c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</row>
    <row r="50" spans="1:39">
      <c r="A50" s="2" t="str">
        <v>1</v>
      </c>
      <c r="B50" s="1" t="str">
        <v>J</v>
      </c>
      <c r="C50" s="1" t="str">
        <v>08</v>
      </c>
      <c r="D50" s="1" t="str">
        <v>A</v>
      </c>
      <c r="E50" s="1" t="str">
        <v>08</v>
      </c>
      <c r="F50" s="1" t="str">
        <f t="shared" si="30"/>
        <v/>
      </c>
      <c r="G50" s="1" t="str">
        <f t="shared" si="31"/>
        <v/>
      </c>
      <c r="H50" s="1" t="b">
        <v>0</v>
      </c>
      <c r="J50" s="1">
        <v>10</v>
      </c>
      <c r="K50" s="1" t="s">
        <v>31</v>
      </c>
      <c r="L50" s="2">
        <v>0</v>
      </c>
      <c r="M50" s="2">
        <f t="shared" si="27"/>
        <v>0</v>
      </c>
      <c r="N50" s="2">
        <f t="shared" ref="N50:Y50" ca="1" si="39">IF(N$15&gt;teams,"",(N90=N101)+(N90=N112)+(N101=N112))</f>
        <v>0</v>
      </c>
      <c r="O50" s="2">
        <f t="shared" ca="1" si="39"/>
        <v>0</v>
      </c>
      <c r="P50" s="2">
        <f t="shared" ca="1" si="39"/>
        <v>0</v>
      </c>
      <c r="Q50" s="2">
        <f t="shared" ca="1" si="39"/>
        <v>0</v>
      </c>
      <c r="R50" s="2">
        <f t="shared" ca="1" si="39"/>
        <v>0</v>
      </c>
      <c r="S50" s="2">
        <f t="shared" ca="1" si="39"/>
        <v>0</v>
      </c>
      <c r="T50" s="2">
        <f t="shared" ca="1" si="39"/>
        <v>0</v>
      </c>
      <c r="U50" s="2">
        <f t="shared" ca="1" si="39"/>
        <v>0</v>
      </c>
      <c r="V50" s="2">
        <f t="shared" ca="1" si="39"/>
        <v>0</v>
      </c>
      <c r="W50" s="2">
        <f t="shared" ca="1" si="39"/>
        <v>0</v>
      </c>
      <c r="X50" s="2">
        <f t="shared" ca="1" si="39"/>
        <v>0</v>
      </c>
      <c r="Y50" s="2" t="str">
        <f t="shared" si="39"/>
        <v/>
      </c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</row>
    <row r="51" spans="1:39">
      <c r="A51" s="2" t="str">
        <v>1</v>
      </c>
      <c r="B51" s="1" t="str">
        <v>D</v>
      </c>
      <c r="C51" s="1" t="str">
        <v>08</v>
      </c>
      <c r="D51" s="1" t="str">
        <v>K</v>
      </c>
      <c r="E51" s="1" t="str">
        <v>08</v>
      </c>
      <c r="F51" s="1" t="str">
        <f t="shared" si="30"/>
        <v/>
      </c>
      <c r="G51" s="1" t="str">
        <f t="shared" si="31"/>
        <v/>
      </c>
      <c r="H51" s="1" t="b">
        <v>0</v>
      </c>
      <c r="K51" s="5" t="s">
        <v>29</v>
      </c>
      <c r="N51" s="3" t="str">
        <f>IF(N$15&gt;teams,"",INDEX(teamsList,Analysis11!N$15))</f>
        <v>A</v>
      </c>
      <c r="O51" s="3" t="str">
        <f>IF(O$15&gt;teams,"",INDEX(teamsList,Analysis11!O$15))</f>
        <v>B</v>
      </c>
      <c r="P51" s="3" t="str">
        <f>IF(P$15&gt;teams,"",INDEX(teamsList,Analysis11!P$15))</f>
        <v>C</v>
      </c>
      <c r="Q51" s="3" t="str">
        <f>IF(Q$15&gt;teams,"",INDEX(teamsList,Analysis11!Q$15))</f>
        <v>D</v>
      </c>
      <c r="R51" s="3" t="str">
        <f>IF(R$15&gt;teams,"",INDEX(teamsList,Analysis11!R$15))</f>
        <v>E</v>
      </c>
      <c r="S51" s="3" t="str">
        <f>IF(S$15&gt;teams,"",INDEX(teamsList,Analysis11!S$15))</f>
        <v>F</v>
      </c>
      <c r="T51" s="3" t="str">
        <f>IF(T$15&gt;teams,"",INDEX(teamsList,Analysis11!T$15))</f>
        <v>G</v>
      </c>
      <c r="U51" s="3" t="str">
        <f>IF(U$15&gt;teams,"",INDEX(teamsList,Analysis11!U$15))</f>
        <v>H</v>
      </c>
      <c r="V51" s="3" t="str">
        <f>IF(V$15&gt;teams,"",INDEX(teamsList,Analysis11!V$15))</f>
        <v>I</v>
      </c>
      <c r="W51" s="3" t="str">
        <f>IF(W$15&gt;teams,"",INDEX(teamsList,Analysis11!W$15))</f>
        <v>J</v>
      </c>
      <c r="X51" s="3" t="str">
        <f>IF(X$15&gt;teams,"",INDEX(teamsList,Analysis11!X$15))</f>
        <v>K</v>
      </c>
      <c r="Y51" s="3" t="str">
        <f>IF(Y$15&gt;teams,"",INDEX(teamsList,Analysis11!Y$15))</f>
        <v/>
      </c>
      <c r="Z51" s="3" t="str">
        <f>IF(Z$15&gt;teams,"",INDEX(teamsList,Analysis11!Z$15))</f>
        <v/>
      </c>
      <c r="AA51" s="3" t="str">
        <f>IF(AA$15&gt;teams,"",INDEX(teamsList,Analysis11!AA$15))</f>
        <v/>
      </c>
      <c r="AB51" s="3" t="str">
        <f>IF(AB$15&gt;teams,"",INDEX(teamsList,Analysis11!AB$15))</f>
        <v/>
      </c>
      <c r="AC51" s="3" t="str">
        <f>IF(AC$15&gt;teams,"",INDEX(teamsList,Analysis11!AC$15))</f>
        <v/>
      </c>
      <c r="AD51" s="3" t="str">
        <f>IF(AD$15&gt;teams,"",INDEX(teamsList,Analysis11!AD$15))</f>
        <v/>
      </c>
      <c r="AE51" s="3" t="str">
        <f>IF(AE$15&gt;teams,"",INDEX(teamsList,Analysis11!AE$15))</f>
        <v/>
      </c>
      <c r="AF51" s="3" t="str">
        <f>IF(AF$15&gt;teams,"",INDEX(teamsList,Analysis11!AF$15))</f>
        <v/>
      </c>
      <c r="AG51" s="3" t="str">
        <f>IF(AG$15&gt;teams,"",INDEX(teamsList,Analysis11!AG$15))</f>
        <v/>
      </c>
      <c r="AH51" s="3" t="str">
        <f>IF(AH$15&gt;teams,"",INDEX(teamsList,Analysis11!AH$15))</f>
        <v/>
      </c>
      <c r="AI51" s="3" t="str">
        <f>IF(AI$15&gt;teams,"",INDEX(teamsList,Analysis11!AI$15))</f>
        <v/>
      </c>
      <c r="AJ51" s="3" t="str">
        <f>IF(AJ$15&gt;teams,"",INDEX(teamsList,Analysis11!AJ$15))</f>
        <v/>
      </c>
      <c r="AK51" s="3" t="str">
        <f>IF(AK$15&gt;teams,"",INDEX(teamsList,Analysis11!AK$15))</f>
        <v/>
      </c>
      <c r="AL51" s="3" t="str">
        <f>IF(AL$15&gt;teams,"",INDEX(teamsList,Analysis11!AL$15))</f>
        <v/>
      </c>
      <c r="AM51" s="3" t="str">
        <f>IF(AM$15&gt;teams,"",INDEX(teamsList,Analysis11!AM$15))</f>
        <v/>
      </c>
    </row>
    <row r="52" spans="1:39">
      <c r="A52" s="2" t="str">
        <v>1</v>
      </c>
      <c r="B52" s="1" t="str">
        <v>G</v>
      </c>
      <c r="C52" s="1" t="str">
        <v>08</v>
      </c>
      <c r="D52" s="1" t="str">
        <v>H</v>
      </c>
      <c r="E52" s="1" t="str">
        <v>08</v>
      </c>
      <c r="F52" s="1" t="str">
        <f t="shared" si="30"/>
        <v/>
      </c>
      <c r="G52" s="1" t="str">
        <f t="shared" si="31"/>
        <v/>
      </c>
      <c r="H52" s="1" t="b">
        <v>0</v>
      </c>
      <c r="I52" s="1" t="b">
        <f t="shared" ref="I52:I77" ca="1" si="40">IF($J52&gt;teams,"",OR(MAX(OFFSET($N52,0,0,1,teams))&gt;$M52,MIN(OFFSET($N52,0,0,1,teams))&lt;$L52))</f>
        <v>0</v>
      </c>
      <c r="J52" s="1">
        <v>1</v>
      </c>
      <c r="K52" s="3" t="s">
        <v>4</v>
      </c>
      <c r="L52" s="2">
        <f t="shared" ref="L52:L77" si="41">INT(players*rounds/(teams-1))</f>
        <v>3</v>
      </c>
      <c r="M52" s="2">
        <f t="shared" ref="M52:M57" si="42">L52+IF(MOD(players*rounds,teams-1)=0,0,1)</f>
        <v>3</v>
      </c>
      <c r="N52" s="2" t="str">
        <f t="shared" ref="N52:W61" si="43">IF(OR($J52&gt;teams,N$15&gt;teams,$K52=N$16),"",COUNTIFS($B:$B,$K52,$D:$D,N$16)+COUNTIFS($D:$D,$K52,$B:$B,N$16))</f>
        <v/>
      </c>
      <c r="O52" s="2">
        <f t="shared" si="43"/>
        <v>3</v>
      </c>
      <c r="P52" s="2">
        <f t="shared" si="43"/>
        <v>3</v>
      </c>
      <c r="Q52" s="2">
        <f t="shared" si="43"/>
        <v>3</v>
      </c>
      <c r="R52" s="2">
        <f t="shared" si="43"/>
        <v>3</v>
      </c>
      <c r="S52" s="2">
        <f t="shared" si="43"/>
        <v>3</v>
      </c>
      <c r="T52" s="2">
        <f t="shared" si="43"/>
        <v>3</v>
      </c>
      <c r="U52" s="2">
        <f t="shared" si="43"/>
        <v>3</v>
      </c>
      <c r="V52" s="2">
        <f t="shared" si="43"/>
        <v>3</v>
      </c>
      <c r="W52" s="2">
        <f t="shared" si="43"/>
        <v>3</v>
      </c>
      <c r="X52" s="2">
        <f t="shared" ref="X52:AG61" si="44">IF(OR($J52&gt;teams,X$15&gt;teams,$K52=X$16),"",COUNTIFS($B:$B,$K52,$D:$D,X$16)+COUNTIFS($D:$D,$K52,$B:$B,X$16))</f>
        <v>3</v>
      </c>
      <c r="Y52" s="2" t="str">
        <f t="shared" si="44"/>
        <v/>
      </c>
      <c r="Z52" s="2" t="str">
        <f t="shared" si="44"/>
        <v/>
      </c>
      <c r="AA52" s="2" t="str">
        <f t="shared" si="44"/>
        <v/>
      </c>
      <c r="AB52" s="2" t="str">
        <f t="shared" si="44"/>
        <v/>
      </c>
      <c r="AC52" s="2" t="str">
        <f t="shared" si="44"/>
        <v/>
      </c>
      <c r="AD52" s="2" t="str">
        <f t="shared" si="44"/>
        <v/>
      </c>
      <c r="AE52" s="2" t="str">
        <f t="shared" si="44"/>
        <v/>
      </c>
      <c r="AF52" s="2" t="str">
        <f t="shared" si="44"/>
        <v/>
      </c>
      <c r="AG52" s="2" t="str">
        <f t="shared" si="44"/>
        <v/>
      </c>
      <c r="AH52" s="2" t="str">
        <f t="shared" ref="AH52:AM61" si="45">IF(OR($J52&gt;teams,AH$15&gt;teams,$K52=AH$16),"",COUNTIFS($B:$B,$K52,$D:$D,AH$16)+COUNTIFS($D:$D,$K52,$B:$B,AH$16))</f>
        <v/>
      </c>
      <c r="AI52" s="2" t="str">
        <f t="shared" si="45"/>
        <v/>
      </c>
      <c r="AJ52" s="2" t="str">
        <f t="shared" si="45"/>
        <v/>
      </c>
      <c r="AK52" s="2" t="str">
        <f t="shared" si="45"/>
        <v/>
      </c>
      <c r="AL52" s="2" t="str">
        <f t="shared" si="45"/>
        <v/>
      </c>
      <c r="AM52" s="2" t="str">
        <f t="shared" si="45"/>
        <v/>
      </c>
    </row>
    <row r="53" spans="1:39">
      <c r="A53" s="2" t="str">
        <v>1</v>
      </c>
      <c r="B53" s="1" t="str">
        <v>I</v>
      </c>
      <c r="C53" s="1" t="str">
        <v>08</v>
      </c>
      <c r="D53" s="1" t="str">
        <v>B</v>
      </c>
      <c r="E53" s="1" t="str">
        <v>08</v>
      </c>
      <c r="F53" s="1" t="str">
        <f t="shared" si="30"/>
        <v/>
      </c>
      <c r="G53" s="1" t="str">
        <f t="shared" si="31"/>
        <v/>
      </c>
      <c r="H53" s="1" t="b">
        <v>0</v>
      </c>
      <c r="I53" s="1" t="b">
        <f t="shared" ca="1" si="40"/>
        <v>0</v>
      </c>
      <c r="J53" s="1">
        <v>2</v>
      </c>
      <c r="K53" s="3" t="s">
        <v>5</v>
      </c>
      <c r="L53" s="2">
        <f t="shared" si="41"/>
        <v>3</v>
      </c>
      <c r="M53" s="2">
        <f t="shared" si="42"/>
        <v>3</v>
      </c>
      <c r="N53" s="2">
        <f t="shared" si="43"/>
        <v>3</v>
      </c>
      <c r="O53" s="2" t="str">
        <f t="shared" si="43"/>
        <v/>
      </c>
      <c r="P53" s="2">
        <f t="shared" si="43"/>
        <v>3</v>
      </c>
      <c r="Q53" s="2">
        <f t="shared" si="43"/>
        <v>3</v>
      </c>
      <c r="R53" s="2">
        <f t="shared" si="43"/>
        <v>3</v>
      </c>
      <c r="S53" s="2">
        <f t="shared" si="43"/>
        <v>3</v>
      </c>
      <c r="T53" s="2">
        <f t="shared" si="43"/>
        <v>3</v>
      </c>
      <c r="U53" s="2">
        <f t="shared" si="43"/>
        <v>3</v>
      </c>
      <c r="V53" s="2">
        <f t="shared" si="43"/>
        <v>3</v>
      </c>
      <c r="W53" s="2">
        <f t="shared" si="43"/>
        <v>3</v>
      </c>
      <c r="X53" s="2">
        <f t="shared" si="44"/>
        <v>3</v>
      </c>
      <c r="Y53" s="2" t="str">
        <f t="shared" si="44"/>
        <v/>
      </c>
      <c r="Z53" s="2" t="str">
        <f t="shared" si="44"/>
        <v/>
      </c>
      <c r="AA53" s="2" t="str">
        <f t="shared" si="44"/>
        <v/>
      </c>
      <c r="AB53" s="2" t="str">
        <f t="shared" si="44"/>
        <v/>
      </c>
      <c r="AC53" s="2" t="str">
        <f t="shared" si="44"/>
        <v/>
      </c>
      <c r="AD53" s="2" t="str">
        <f t="shared" si="44"/>
        <v/>
      </c>
      <c r="AE53" s="2" t="str">
        <f t="shared" si="44"/>
        <v/>
      </c>
      <c r="AF53" s="2" t="str">
        <f t="shared" si="44"/>
        <v/>
      </c>
      <c r="AG53" s="2" t="str">
        <f t="shared" si="44"/>
        <v/>
      </c>
      <c r="AH53" s="2" t="str">
        <f t="shared" si="45"/>
        <v/>
      </c>
      <c r="AI53" s="2" t="str">
        <f t="shared" si="45"/>
        <v/>
      </c>
      <c r="AJ53" s="2" t="str">
        <f t="shared" si="45"/>
        <v/>
      </c>
      <c r="AK53" s="2" t="str">
        <f t="shared" si="45"/>
        <v/>
      </c>
      <c r="AL53" s="2" t="str">
        <f t="shared" si="45"/>
        <v/>
      </c>
      <c r="AM53" s="2" t="str">
        <f t="shared" si="45"/>
        <v/>
      </c>
    </row>
    <row r="54" spans="1:39">
      <c r="A54" s="2" t="str">
        <v>1</v>
      </c>
      <c r="B54" s="1" t="str">
        <v>F</v>
      </c>
      <c r="C54" s="1" t="str">
        <v>08</v>
      </c>
      <c r="D54" s="1" t="str">
        <v>E</v>
      </c>
      <c r="E54" s="1" t="str">
        <v>08</v>
      </c>
      <c r="F54" s="1" t="str">
        <f t="shared" si="30"/>
        <v/>
      </c>
      <c r="G54" s="1" t="str">
        <f t="shared" si="31"/>
        <v/>
      </c>
      <c r="H54" s="1" t="b">
        <v>0</v>
      </c>
      <c r="I54" s="1" t="b">
        <f t="shared" ca="1" si="40"/>
        <v>0</v>
      </c>
      <c r="J54" s="1">
        <v>3</v>
      </c>
      <c r="K54" s="3" t="s">
        <v>6</v>
      </c>
      <c r="L54" s="2">
        <f t="shared" si="41"/>
        <v>3</v>
      </c>
      <c r="M54" s="2">
        <f t="shared" si="42"/>
        <v>3</v>
      </c>
      <c r="N54" s="2">
        <f t="shared" si="43"/>
        <v>3</v>
      </c>
      <c r="O54" s="2">
        <f t="shared" si="43"/>
        <v>3</v>
      </c>
      <c r="P54" s="2" t="str">
        <f t="shared" si="43"/>
        <v/>
      </c>
      <c r="Q54" s="2">
        <f t="shared" si="43"/>
        <v>3</v>
      </c>
      <c r="R54" s="2">
        <f t="shared" si="43"/>
        <v>3</v>
      </c>
      <c r="S54" s="2">
        <f t="shared" si="43"/>
        <v>3</v>
      </c>
      <c r="T54" s="2">
        <f t="shared" si="43"/>
        <v>3</v>
      </c>
      <c r="U54" s="2">
        <f t="shared" si="43"/>
        <v>3</v>
      </c>
      <c r="V54" s="2">
        <f t="shared" si="43"/>
        <v>3</v>
      </c>
      <c r="W54" s="2">
        <f t="shared" si="43"/>
        <v>3</v>
      </c>
      <c r="X54" s="2">
        <f t="shared" si="44"/>
        <v>3</v>
      </c>
      <c r="Y54" s="2" t="str">
        <f t="shared" si="44"/>
        <v/>
      </c>
      <c r="Z54" s="2" t="str">
        <f t="shared" si="44"/>
        <v/>
      </c>
      <c r="AA54" s="2" t="str">
        <f t="shared" si="44"/>
        <v/>
      </c>
      <c r="AB54" s="2" t="str">
        <f t="shared" si="44"/>
        <v/>
      </c>
      <c r="AC54" s="2" t="str">
        <f t="shared" si="44"/>
        <v/>
      </c>
      <c r="AD54" s="2" t="str">
        <f t="shared" si="44"/>
        <v/>
      </c>
      <c r="AE54" s="2" t="str">
        <f t="shared" si="44"/>
        <v/>
      </c>
      <c r="AF54" s="2" t="str">
        <f t="shared" si="44"/>
        <v/>
      </c>
      <c r="AG54" s="2" t="str">
        <f t="shared" si="44"/>
        <v/>
      </c>
      <c r="AH54" s="2" t="str">
        <f t="shared" si="45"/>
        <v/>
      </c>
      <c r="AI54" s="2" t="str">
        <f t="shared" si="45"/>
        <v/>
      </c>
      <c r="AJ54" s="2" t="str">
        <f t="shared" si="45"/>
        <v/>
      </c>
      <c r="AK54" s="2" t="str">
        <f t="shared" si="45"/>
        <v/>
      </c>
      <c r="AL54" s="2" t="str">
        <f t="shared" si="45"/>
        <v/>
      </c>
      <c r="AM54" s="2" t="str">
        <f t="shared" si="45"/>
        <v/>
      </c>
    </row>
    <row r="55" spans="1:39">
      <c r="A55" s="2" t="str">
        <v>1</v>
      </c>
      <c r="B55" s="1" t="str">
        <v>A</v>
      </c>
      <c r="C55" s="1" t="str">
        <v>09</v>
      </c>
      <c r="D55" s="1" t="str">
        <v>D</v>
      </c>
      <c r="E55" s="1" t="str">
        <v>09</v>
      </c>
      <c r="F55" s="1" t="str">
        <f t="shared" si="30"/>
        <v/>
      </c>
      <c r="G55" s="1" t="str">
        <f t="shared" si="31"/>
        <v/>
      </c>
      <c r="H55" s="1" t="b">
        <v>0</v>
      </c>
      <c r="I55" s="1" t="b">
        <f t="shared" ca="1" si="40"/>
        <v>0</v>
      </c>
      <c r="J55" s="1">
        <v>4</v>
      </c>
      <c r="K55" s="3" t="s">
        <v>7</v>
      </c>
      <c r="L55" s="2">
        <f t="shared" si="41"/>
        <v>3</v>
      </c>
      <c r="M55" s="2">
        <f t="shared" si="42"/>
        <v>3</v>
      </c>
      <c r="N55" s="2">
        <f t="shared" si="43"/>
        <v>3</v>
      </c>
      <c r="O55" s="2">
        <f t="shared" si="43"/>
        <v>3</v>
      </c>
      <c r="P55" s="2">
        <f t="shared" si="43"/>
        <v>3</v>
      </c>
      <c r="Q55" s="2" t="str">
        <f t="shared" si="43"/>
        <v/>
      </c>
      <c r="R55" s="2">
        <f t="shared" si="43"/>
        <v>3</v>
      </c>
      <c r="S55" s="2">
        <f t="shared" si="43"/>
        <v>3</v>
      </c>
      <c r="T55" s="2">
        <f t="shared" si="43"/>
        <v>3</v>
      </c>
      <c r="U55" s="2">
        <f t="shared" si="43"/>
        <v>3</v>
      </c>
      <c r="V55" s="2">
        <f t="shared" si="43"/>
        <v>3</v>
      </c>
      <c r="W55" s="2">
        <f t="shared" si="43"/>
        <v>3</v>
      </c>
      <c r="X55" s="2">
        <f t="shared" si="44"/>
        <v>3</v>
      </c>
      <c r="Y55" s="2" t="str">
        <f t="shared" si="44"/>
        <v/>
      </c>
      <c r="Z55" s="2" t="str">
        <f t="shared" si="44"/>
        <v/>
      </c>
      <c r="AA55" s="2" t="str">
        <f t="shared" si="44"/>
        <v/>
      </c>
      <c r="AB55" s="2" t="str">
        <f t="shared" si="44"/>
        <v/>
      </c>
      <c r="AC55" s="2" t="str">
        <f t="shared" si="44"/>
        <v/>
      </c>
      <c r="AD55" s="2" t="str">
        <f t="shared" si="44"/>
        <v/>
      </c>
      <c r="AE55" s="2" t="str">
        <f t="shared" si="44"/>
        <v/>
      </c>
      <c r="AF55" s="2" t="str">
        <f t="shared" si="44"/>
        <v/>
      </c>
      <c r="AG55" s="2" t="str">
        <f t="shared" si="44"/>
        <v/>
      </c>
      <c r="AH55" s="2" t="str">
        <f t="shared" si="45"/>
        <v/>
      </c>
      <c r="AI55" s="2" t="str">
        <f t="shared" si="45"/>
        <v/>
      </c>
      <c r="AJ55" s="2" t="str">
        <f t="shared" si="45"/>
        <v/>
      </c>
      <c r="AK55" s="2" t="str">
        <f t="shared" si="45"/>
        <v/>
      </c>
      <c r="AL55" s="2" t="str">
        <f t="shared" si="45"/>
        <v/>
      </c>
      <c r="AM55" s="2" t="str">
        <f t="shared" si="45"/>
        <v/>
      </c>
    </row>
    <row r="56" spans="1:39">
      <c r="A56" s="2" t="str">
        <v>1</v>
      </c>
      <c r="B56" s="1" t="str">
        <v>B</v>
      </c>
      <c r="C56" s="1" t="str">
        <v>09</v>
      </c>
      <c r="D56" s="1" t="str">
        <v>F</v>
      </c>
      <c r="E56" s="1" t="str">
        <v>09</v>
      </c>
      <c r="F56" s="1" t="str">
        <f t="shared" si="30"/>
        <v/>
      </c>
      <c r="G56" s="1" t="str">
        <f t="shared" si="31"/>
        <v/>
      </c>
      <c r="H56" s="1" t="b">
        <v>0</v>
      </c>
      <c r="I56" s="1" t="b">
        <f t="shared" ca="1" si="40"/>
        <v>0</v>
      </c>
      <c r="J56" s="1">
        <v>5</v>
      </c>
      <c r="K56" s="3" t="s">
        <v>8</v>
      </c>
      <c r="L56" s="2">
        <f t="shared" si="41"/>
        <v>3</v>
      </c>
      <c r="M56" s="2">
        <f t="shared" si="42"/>
        <v>3</v>
      </c>
      <c r="N56" s="2">
        <f t="shared" si="43"/>
        <v>3</v>
      </c>
      <c r="O56" s="2">
        <f t="shared" si="43"/>
        <v>3</v>
      </c>
      <c r="P56" s="2">
        <f t="shared" si="43"/>
        <v>3</v>
      </c>
      <c r="Q56" s="2">
        <f t="shared" si="43"/>
        <v>3</v>
      </c>
      <c r="R56" s="2" t="str">
        <f t="shared" si="43"/>
        <v/>
      </c>
      <c r="S56" s="2">
        <f t="shared" si="43"/>
        <v>3</v>
      </c>
      <c r="T56" s="2">
        <f t="shared" si="43"/>
        <v>3</v>
      </c>
      <c r="U56" s="2">
        <f t="shared" si="43"/>
        <v>3</v>
      </c>
      <c r="V56" s="2">
        <f t="shared" si="43"/>
        <v>3</v>
      </c>
      <c r="W56" s="2">
        <f t="shared" si="43"/>
        <v>3</v>
      </c>
      <c r="X56" s="2">
        <f t="shared" si="44"/>
        <v>3</v>
      </c>
      <c r="Y56" s="2" t="str">
        <f t="shared" si="44"/>
        <v/>
      </c>
      <c r="Z56" s="2" t="str">
        <f t="shared" si="44"/>
        <v/>
      </c>
      <c r="AA56" s="2" t="str">
        <f t="shared" si="44"/>
        <v/>
      </c>
      <c r="AB56" s="2" t="str">
        <f t="shared" si="44"/>
        <v/>
      </c>
      <c r="AC56" s="2" t="str">
        <f t="shared" si="44"/>
        <v/>
      </c>
      <c r="AD56" s="2" t="str">
        <f t="shared" si="44"/>
        <v/>
      </c>
      <c r="AE56" s="2" t="str">
        <f t="shared" si="44"/>
        <v/>
      </c>
      <c r="AF56" s="2" t="str">
        <f t="shared" si="44"/>
        <v/>
      </c>
      <c r="AG56" s="2" t="str">
        <f t="shared" si="44"/>
        <v/>
      </c>
      <c r="AH56" s="2" t="str">
        <f t="shared" si="45"/>
        <v/>
      </c>
      <c r="AI56" s="2" t="str">
        <f t="shared" si="45"/>
        <v/>
      </c>
      <c r="AJ56" s="2" t="str">
        <f t="shared" si="45"/>
        <v/>
      </c>
      <c r="AK56" s="2" t="str">
        <f t="shared" si="45"/>
        <v/>
      </c>
      <c r="AL56" s="2" t="str">
        <f t="shared" si="45"/>
        <v/>
      </c>
      <c r="AM56" s="2" t="str">
        <f t="shared" si="45"/>
        <v/>
      </c>
    </row>
    <row r="57" spans="1:39">
      <c r="A57" s="2" t="str">
        <v>1</v>
      </c>
      <c r="B57" s="1" t="str">
        <v>H</v>
      </c>
      <c r="C57" s="1" t="str">
        <v>09</v>
      </c>
      <c r="D57" s="1" t="str">
        <v>I</v>
      </c>
      <c r="E57" s="1" t="str">
        <v>09</v>
      </c>
      <c r="F57" s="1" t="str">
        <f t="shared" si="30"/>
        <v/>
      </c>
      <c r="G57" s="1" t="str">
        <f t="shared" si="31"/>
        <v/>
      </c>
      <c r="H57" s="1" t="b">
        <v>0</v>
      </c>
      <c r="I57" s="1" t="b">
        <f t="shared" ca="1" si="40"/>
        <v>0</v>
      </c>
      <c r="J57" s="1">
        <v>6</v>
      </c>
      <c r="K57" s="3" t="s">
        <v>9</v>
      </c>
      <c r="L57" s="2">
        <f t="shared" si="41"/>
        <v>3</v>
      </c>
      <c r="M57" s="2">
        <f t="shared" si="42"/>
        <v>3</v>
      </c>
      <c r="N57" s="2">
        <f t="shared" si="43"/>
        <v>3</v>
      </c>
      <c r="O57" s="2">
        <f t="shared" si="43"/>
        <v>3</v>
      </c>
      <c r="P57" s="2">
        <f t="shared" si="43"/>
        <v>3</v>
      </c>
      <c r="Q57" s="2">
        <f t="shared" si="43"/>
        <v>3</v>
      </c>
      <c r="R57" s="2">
        <f t="shared" si="43"/>
        <v>3</v>
      </c>
      <c r="S57" s="2" t="str">
        <f t="shared" si="43"/>
        <v/>
      </c>
      <c r="T57" s="2">
        <f t="shared" si="43"/>
        <v>3</v>
      </c>
      <c r="U57" s="2">
        <f t="shared" si="43"/>
        <v>3</v>
      </c>
      <c r="V57" s="2">
        <f t="shared" si="43"/>
        <v>3</v>
      </c>
      <c r="W57" s="2">
        <f t="shared" si="43"/>
        <v>3</v>
      </c>
      <c r="X57" s="2">
        <f t="shared" si="44"/>
        <v>3</v>
      </c>
      <c r="Y57" s="2" t="str">
        <f t="shared" si="44"/>
        <v/>
      </c>
      <c r="Z57" s="2" t="str">
        <f t="shared" si="44"/>
        <v/>
      </c>
      <c r="AA57" s="2" t="str">
        <f t="shared" si="44"/>
        <v/>
      </c>
      <c r="AB57" s="2" t="str">
        <f t="shared" si="44"/>
        <v/>
      </c>
      <c r="AC57" s="2" t="str">
        <f t="shared" si="44"/>
        <v/>
      </c>
      <c r="AD57" s="2" t="str">
        <f t="shared" si="44"/>
        <v/>
      </c>
      <c r="AE57" s="2" t="str">
        <f t="shared" si="44"/>
        <v/>
      </c>
      <c r="AF57" s="2" t="str">
        <f t="shared" si="44"/>
        <v/>
      </c>
      <c r="AG57" s="2" t="str">
        <f t="shared" si="44"/>
        <v/>
      </c>
      <c r="AH57" s="2" t="str">
        <f t="shared" si="45"/>
        <v/>
      </c>
      <c r="AI57" s="2" t="str">
        <f t="shared" si="45"/>
        <v/>
      </c>
      <c r="AJ57" s="2" t="str">
        <f t="shared" si="45"/>
        <v/>
      </c>
      <c r="AK57" s="2" t="str">
        <f t="shared" si="45"/>
        <v/>
      </c>
      <c r="AL57" s="2" t="str">
        <f t="shared" si="45"/>
        <v/>
      </c>
      <c r="AM57" s="2" t="str">
        <f t="shared" si="45"/>
        <v/>
      </c>
    </row>
    <row r="58" spans="1:39">
      <c r="A58" s="2" t="str">
        <v>1</v>
      </c>
      <c r="B58" s="1" t="str">
        <v>K</v>
      </c>
      <c r="C58" s="1" t="str">
        <v>09</v>
      </c>
      <c r="D58" s="1" t="str">
        <v>G</v>
      </c>
      <c r="E58" s="1" t="str">
        <v>09</v>
      </c>
      <c r="F58" s="1" t="str">
        <f t="shared" si="30"/>
        <v/>
      </c>
      <c r="G58" s="1" t="str">
        <f t="shared" si="31"/>
        <v/>
      </c>
      <c r="H58" s="1" t="b">
        <v>0</v>
      </c>
      <c r="I58" s="1" t="b">
        <f t="shared" ca="1" si="40"/>
        <v>0</v>
      </c>
      <c r="J58" s="1">
        <v>7</v>
      </c>
      <c r="K58" s="3" t="s">
        <v>42</v>
      </c>
      <c r="L58" s="2">
        <f t="shared" si="41"/>
        <v>3</v>
      </c>
      <c r="M58" s="2">
        <f t="shared" ref="M58:M77" si="46">L58+IF(MOD(players*rounds,teams-1)=0,0,1)</f>
        <v>3</v>
      </c>
      <c r="N58" s="2">
        <f t="shared" si="43"/>
        <v>3</v>
      </c>
      <c r="O58" s="2">
        <f t="shared" si="43"/>
        <v>3</v>
      </c>
      <c r="P58" s="2">
        <f t="shared" si="43"/>
        <v>3</v>
      </c>
      <c r="Q58" s="2">
        <f t="shared" si="43"/>
        <v>3</v>
      </c>
      <c r="R58" s="2">
        <f t="shared" si="43"/>
        <v>3</v>
      </c>
      <c r="S58" s="2">
        <f t="shared" si="43"/>
        <v>3</v>
      </c>
      <c r="T58" s="2" t="str">
        <f t="shared" si="43"/>
        <v/>
      </c>
      <c r="U58" s="2">
        <f t="shared" si="43"/>
        <v>3</v>
      </c>
      <c r="V58" s="2">
        <f t="shared" si="43"/>
        <v>3</v>
      </c>
      <c r="W58" s="2">
        <f t="shared" si="43"/>
        <v>3</v>
      </c>
      <c r="X58" s="2">
        <f t="shared" si="44"/>
        <v>3</v>
      </c>
      <c r="Y58" s="2" t="str">
        <f t="shared" si="44"/>
        <v/>
      </c>
      <c r="Z58" s="2" t="str">
        <f t="shared" si="44"/>
        <v/>
      </c>
      <c r="AA58" s="2" t="str">
        <f t="shared" si="44"/>
        <v/>
      </c>
      <c r="AB58" s="2" t="str">
        <f t="shared" si="44"/>
        <v/>
      </c>
      <c r="AC58" s="2" t="str">
        <f t="shared" si="44"/>
        <v/>
      </c>
      <c r="AD58" s="2" t="str">
        <f t="shared" si="44"/>
        <v/>
      </c>
      <c r="AE58" s="2" t="str">
        <f t="shared" si="44"/>
        <v/>
      </c>
      <c r="AF58" s="2" t="str">
        <f t="shared" si="44"/>
        <v/>
      </c>
      <c r="AG58" s="2" t="str">
        <f t="shared" si="44"/>
        <v/>
      </c>
      <c r="AH58" s="2" t="str">
        <f t="shared" si="45"/>
        <v/>
      </c>
      <c r="AI58" s="2" t="str">
        <f t="shared" si="45"/>
        <v/>
      </c>
      <c r="AJ58" s="2" t="str">
        <f t="shared" si="45"/>
        <v/>
      </c>
      <c r="AK58" s="2" t="str">
        <f t="shared" si="45"/>
        <v/>
      </c>
      <c r="AL58" s="2" t="str">
        <f t="shared" si="45"/>
        <v/>
      </c>
      <c r="AM58" s="2" t="str">
        <f t="shared" si="45"/>
        <v/>
      </c>
    </row>
    <row r="59" spans="1:39">
      <c r="A59" s="2" t="str">
        <v>1</v>
      </c>
      <c r="B59" s="1" t="str">
        <v>E</v>
      </c>
      <c r="C59" s="1" t="str">
        <v>09</v>
      </c>
      <c r="D59" s="1" t="str">
        <v>J</v>
      </c>
      <c r="E59" s="1" t="str">
        <v>09</v>
      </c>
      <c r="F59" s="1" t="str">
        <f t="shared" si="30"/>
        <v/>
      </c>
      <c r="G59" s="1" t="str">
        <f t="shared" si="31"/>
        <v/>
      </c>
      <c r="H59" s="1" t="b">
        <v>0</v>
      </c>
      <c r="I59" s="1" t="b">
        <f t="shared" ca="1" si="40"/>
        <v>0</v>
      </c>
      <c r="J59" s="1">
        <v>8</v>
      </c>
      <c r="K59" s="3" t="s">
        <v>43</v>
      </c>
      <c r="L59" s="2">
        <f t="shared" si="41"/>
        <v>3</v>
      </c>
      <c r="M59" s="2">
        <f t="shared" si="46"/>
        <v>3</v>
      </c>
      <c r="N59" s="2">
        <f t="shared" si="43"/>
        <v>3</v>
      </c>
      <c r="O59" s="2">
        <f t="shared" si="43"/>
        <v>3</v>
      </c>
      <c r="P59" s="2">
        <f t="shared" si="43"/>
        <v>3</v>
      </c>
      <c r="Q59" s="2">
        <f t="shared" si="43"/>
        <v>3</v>
      </c>
      <c r="R59" s="2">
        <f t="shared" si="43"/>
        <v>3</v>
      </c>
      <c r="S59" s="2">
        <f t="shared" si="43"/>
        <v>3</v>
      </c>
      <c r="T59" s="2">
        <f t="shared" si="43"/>
        <v>3</v>
      </c>
      <c r="U59" s="2" t="str">
        <f t="shared" si="43"/>
        <v/>
      </c>
      <c r="V59" s="2">
        <f t="shared" si="43"/>
        <v>3</v>
      </c>
      <c r="W59" s="2">
        <f t="shared" si="43"/>
        <v>3</v>
      </c>
      <c r="X59" s="2">
        <f t="shared" si="44"/>
        <v>3</v>
      </c>
      <c r="Y59" s="2" t="str">
        <f t="shared" si="44"/>
        <v/>
      </c>
      <c r="Z59" s="2" t="str">
        <f t="shared" si="44"/>
        <v/>
      </c>
      <c r="AA59" s="2" t="str">
        <f t="shared" si="44"/>
        <v/>
      </c>
      <c r="AB59" s="2" t="str">
        <f t="shared" si="44"/>
        <v/>
      </c>
      <c r="AC59" s="2" t="str">
        <f t="shared" si="44"/>
        <v/>
      </c>
      <c r="AD59" s="2" t="str">
        <f t="shared" si="44"/>
        <v/>
      </c>
      <c r="AE59" s="2" t="str">
        <f t="shared" si="44"/>
        <v/>
      </c>
      <c r="AF59" s="2" t="str">
        <f t="shared" si="44"/>
        <v/>
      </c>
      <c r="AG59" s="2" t="str">
        <f t="shared" si="44"/>
        <v/>
      </c>
      <c r="AH59" s="2" t="str">
        <f t="shared" si="45"/>
        <v/>
      </c>
      <c r="AI59" s="2" t="str">
        <f t="shared" si="45"/>
        <v/>
      </c>
      <c r="AJ59" s="2" t="str">
        <f t="shared" si="45"/>
        <v/>
      </c>
      <c r="AK59" s="2" t="str">
        <f t="shared" si="45"/>
        <v/>
      </c>
      <c r="AL59" s="2" t="str">
        <f t="shared" si="45"/>
        <v/>
      </c>
      <c r="AM59" s="2" t="str">
        <f t="shared" si="45"/>
        <v/>
      </c>
    </row>
    <row r="60" spans="1:39">
      <c r="A60" s="2" t="str">
        <v>1</v>
      </c>
      <c r="B60" s="1" t="str">
        <v>F</v>
      </c>
      <c r="C60" s="1" t="str">
        <v>10</v>
      </c>
      <c r="D60" s="1" t="str">
        <v>C</v>
      </c>
      <c r="E60" s="1" t="str">
        <v>09</v>
      </c>
      <c r="F60" s="1" t="str">
        <f t="shared" si="30"/>
        <v>F.10</v>
      </c>
      <c r="G60" s="1" t="str">
        <f t="shared" si="31"/>
        <v>C.09</v>
      </c>
      <c r="H60" s="1" t="b">
        <v>0</v>
      </c>
      <c r="I60" s="1" t="b">
        <f t="shared" ca="1" si="40"/>
        <v>0</v>
      </c>
      <c r="J60" s="1">
        <v>9</v>
      </c>
      <c r="K60" s="3" t="s">
        <v>44</v>
      </c>
      <c r="L60" s="2">
        <f t="shared" si="41"/>
        <v>3</v>
      </c>
      <c r="M60" s="2">
        <f t="shared" si="46"/>
        <v>3</v>
      </c>
      <c r="N60" s="2">
        <f t="shared" si="43"/>
        <v>3</v>
      </c>
      <c r="O60" s="2">
        <f t="shared" si="43"/>
        <v>3</v>
      </c>
      <c r="P60" s="2">
        <f t="shared" si="43"/>
        <v>3</v>
      </c>
      <c r="Q60" s="2">
        <f t="shared" si="43"/>
        <v>3</v>
      </c>
      <c r="R60" s="2">
        <f t="shared" si="43"/>
        <v>3</v>
      </c>
      <c r="S60" s="2">
        <f t="shared" si="43"/>
        <v>3</v>
      </c>
      <c r="T60" s="2">
        <f t="shared" si="43"/>
        <v>3</v>
      </c>
      <c r="U60" s="2">
        <f t="shared" si="43"/>
        <v>3</v>
      </c>
      <c r="V60" s="2" t="str">
        <f t="shared" si="43"/>
        <v/>
      </c>
      <c r="W60" s="2">
        <f t="shared" si="43"/>
        <v>3</v>
      </c>
      <c r="X60" s="2">
        <f t="shared" si="44"/>
        <v>3</v>
      </c>
      <c r="Y60" s="2" t="str">
        <f t="shared" si="44"/>
        <v/>
      </c>
      <c r="Z60" s="2" t="str">
        <f t="shared" si="44"/>
        <v/>
      </c>
      <c r="AA60" s="2" t="str">
        <f t="shared" si="44"/>
        <v/>
      </c>
      <c r="AB60" s="2" t="str">
        <f t="shared" si="44"/>
        <v/>
      </c>
      <c r="AC60" s="2" t="str">
        <f t="shared" si="44"/>
        <v/>
      </c>
      <c r="AD60" s="2" t="str">
        <f t="shared" si="44"/>
        <v/>
      </c>
      <c r="AE60" s="2" t="str">
        <f t="shared" si="44"/>
        <v/>
      </c>
      <c r="AF60" s="2" t="str">
        <f t="shared" si="44"/>
        <v/>
      </c>
      <c r="AG60" s="2" t="str">
        <f t="shared" si="44"/>
        <v/>
      </c>
      <c r="AH60" s="2" t="str">
        <f t="shared" si="45"/>
        <v/>
      </c>
      <c r="AI60" s="2" t="str">
        <f t="shared" si="45"/>
        <v/>
      </c>
      <c r="AJ60" s="2" t="str">
        <f t="shared" si="45"/>
        <v/>
      </c>
      <c r="AK60" s="2" t="str">
        <f t="shared" si="45"/>
        <v/>
      </c>
      <c r="AL60" s="2" t="str">
        <f t="shared" si="45"/>
        <v/>
      </c>
      <c r="AM60" s="2" t="str">
        <f t="shared" si="45"/>
        <v/>
      </c>
    </row>
    <row r="61" spans="1:39">
      <c r="A61" s="2" t="str">
        <v>1</v>
      </c>
      <c r="B61" s="1" t="str">
        <v>A</v>
      </c>
      <c r="C61" s="1" t="str">
        <v>10</v>
      </c>
      <c r="D61" s="1" t="str">
        <v>E</v>
      </c>
      <c r="E61" s="1" t="str">
        <v>10</v>
      </c>
      <c r="F61" s="1" t="str">
        <f t="shared" si="30"/>
        <v/>
      </c>
      <c r="G61" s="1" t="str">
        <f t="shared" si="31"/>
        <v/>
      </c>
      <c r="H61" s="1" t="b">
        <v>0</v>
      </c>
      <c r="I61" s="1" t="b">
        <f t="shared" ca="1" si="40"/>
        <v>0</v>
      </c>
      <c r="J61" s="1">
        <v>10</v>
      </c>
      <c r="K61" s="3" t="s">
        <v>45</v>
      </c>
      <c r="L61" s="2">
        <f t="shared" si="41"/>
        <v>3</v>
      </c>
      <c r="M61" s="2">
        <f t="shared" si="46"/>
        <v>3</v>
      </c>
      <c r="N61" s="2">
        <f t="shared" si="43"/>
        <v>3</v>
      </c>
      <c r="O61" s="2">
        <f t="shared" si="43"/>
        <v>3</v>
      </c>
      <c r="P61" s="2">
        <f t="shared" si="43"/>
        <v>3</v>
      </c>
      <c r="Q61" s="2">
        <f t="shared" si="43"/>
        <v>3</v>
      </c>
      <c r="R61" s="2">
        <f t="shared" si="43"/>
        <v>3</v>
      </c>
      <c r="S61" s="2">
        <f t="shared" si="43"/>
        <v>3</v>
      </c>
      <c r="T61" s="2">
        <f t="shared" si="43"/>
        <v>3</v>
      </c>
      <c r="U61" s="2">
        <f t="shared" si="43"/>
        <v>3</v>
      </c>
      <c r="V61" s="2">
        <f t="shared" si="43"/>
        <v>3</v>
      </c>
      <c r="W61" s="2" t="str">
        <f t="shared" si="43"/>
        <v/>
      </c>
      <c r="X61" s="2">
        <f t="shared" si="44"/>
        <v>3</v>
      </c>
      <c r="Y61" s="2" t="str">
        <f t="shared" si="44"/>
        <v/>
      </c>
      <c r="Z61" s="2" t="str">
        <f t="shared" si="44"/>
        <v/>
      </c>
      <c r="AA61" s="2" t="str">
        <f t="shared" si="44"/>
        <v/>
      </c>
      <c r="AB61" s="2" t="str">
        <f t="shared" si="44"/>
        <v/>
      </c>
      <c r="AC61" s="2" t="str">
        <f t="shared" si="44"/>
        <v/>
      </c>
      <c r="AD61" s="2" t="str">
        <f t="shared" si="44"/>
        <v/>
      </c>
      <c r="AE61" s="2" t="str">
        <f t="shared" si="44"/>
        <v/>
      </c>
      <c r="AF61" s="2" t="str">
        <f t="shared" si="44"/>
        <v/>
      </c>
      <c r="AG61" s="2" t="str">
        <f t="shared" si="44"/>
        <v/>
      </c>
      <c r="AH61" s="2" t="str">
        <f t="shared" si="45"/>
        <v/>
      </c>
      <c r="AI61" s="2" t="str">
        <f t="shared" si="45"/>
        <v/>
      </c>
      <c r="AJ61" s="2" t="str">
        <f t="shared" si="45"/>
        <v/>
      </c>
      <c r="AK61" s="2" t="str">
        <f t="shared" si="45"/>
        <v/>
      </c>
      <c r="AL61" s="2" t="str">
        <f t="shared" si="45"/>
        <v/>
      </c>
      <c r="AM61" s="2" t="str">
        <f t="shared" si="45"/>
        <v/>
      </c>
    </row>
    <row r="62" spans="1:39">
      <c r="A62" s="2" t="str">
        <v>1</v>
      </c>
      <c r="B62" s="1" t="str">
        <v>B</v>
      </c>
      <c r="C62" s="1" t="str">
        <v>10</v>
      </c>
      <c r="D62" s="1" t="str">
        <v>H</v>
      </c>
      <c r="E62" s="1" t="str">
        <v>10</v>
      </c>
      <c r="F62" s="1" t="str">
        <f t="shared" si="30"/>
        <v/>
      </c>
      <c r="G62" s="1" t="str">
        <f t="shared" si="31"/>
        <v/>
      </c>
      <c r="H62" s="1" t="b">
        <v>0</v>
      </c>
      <c r="I62" s="1" t="b">
        <f t="shared" ca="1" si="40"/>
        <v>0</v>
      </c>
      <c r="J62" s="1">
        <v>11</v>
      </c>
      <c r="K62" s="3" t="s">
        <v>46</v>
      </c>
      <c r="L62" s="2">
        <f t="shared" si="41"/>
        <v>3</v>
      </c>
      <c r="M62" s="2">
        <f t="shared" si="46"/>
        <v>3</v>
      </c>
      <c r="N62" s="2">
        <f t="shared" ref="N62:W71" si="47">IF(OR($J62&gt;teams,N$15&gt;teams,$K62=N$16),"",COUNTIFS($B:$B,$K62,$D:$D,N$16)+COUNTIFS($D:$D,$K62,$B:$B,N$16))</f>
        <v>3</v>
      </c>
      <c r="O62" s="2">
        <f t="shared" si="47"/>
        <v>3</v>
      </c>
      <c r="P62" s="2">
        <f t="shared" si="47"/>
        <v>3</v>
      </c>
      <c r="Q62" s="2">
        <f t="shared" si="47"/>
        <v>3</v>
      </c>
      <c r="R62" s="2">
        <f t="shared" si="47"/>
        <v>3</v>
      </c>
      <c r="S62" s="2">
        <f t="shared" si="47"/>
        <v>3</v>
      </c>
      <c r="T62" s="2">
        <f t="shared" si="47"/>
        <v>3</v>
      </c>
      <c r="U62" s="2">
        <f t="shared" si="47"/>
        <v>3</v>
      </c>
      <c r="V62" s="2">
        <f t="shared" si="47"/>
        <v>3</v>
      </c>
      <c r="W62" s="2">
        <f t="shared" si="47"/>
        <v>3</v>
      </c>
      <c r="X62" s="2" t="str">
        <f t="shared" ref="X62:AG71" si="48">IF(OR($J62&gt;teams,X$15&gt;teams,$K62=X$16),"",COUNTIFS($B:$B,$K62,$D:$D,X$16)+COUNTIFS($D:$D,$K62,$B:$B,X$16))</f>
        <v/>
      </c>
      <c r="Y62" s="2" t="str">
        <f t="shared" si="48"/>
        <v/>
      </c>
      <c r="Z62" s="2" t="str">
        <f t="shared" si="48"/>
        <v/>
      </c>
      <c r="AA62" s="2" t="str">
        <f t="shared" si="48"/>
        <v/>
      </c>
      <c r="AB62" s="2" t="str">
        <f t="shared" si="48"/>
        <v/>
      </c>
      <c r="AC62" s="2" t="str">
        <f t="shared" si="48"/>
        <v/>
      </c>
      <c r="AD62" s="2" t="str">
        <f t="shared" si="48"/>
        <v/>
      </c>
      <c r="AE62" s="2" t="str">
        <f t="shared" si="48"/>
        <v/>
      </c>
      <c r="AF62" s="2" t="str">
        <f t="shared" si="48"/>
        <v/>
      </c>
      <c r="AG62" s="2" t="str">
        <f t="shared" si="48"/>
        <v/>
      </c>
      <c r="AH62" s="2" t="str">
        <f t="shared" ref="AH62:AM71" si="49">IF(OR($J62&gt;teams,AH$15&gt;teams,$K62=AH$16),"",COUNTIFS($B:$B,$K62,$D:$D,AH$16)+COUNTIFS($D:$D,$K62,$B:$B,AH$16))</f>
        <v/>
      </c>
      <c r="AI62" s="2" t="str">
        <f t="shared" si="49"/>
        <v/>
      </c>
      <c r="AJ62" s="2" t="str">
        <f t="shared" si="49"/>
        <v/>
      </c>
      <c r="AK62" s="2" t="str">
        <f t="shared" si="49"/>
        <v/>
      </c>
      <c r="AL62" s="2" t="str">
        <f t="shared" si="49"/>
        <v/>
      </c>
      <c r="AM62" s="2" t="str">
        <f t="shared" si="49"/>
        <v/>
      </c>
    </row>
    <row r="63" spans="1:39">
      <c r="A63" s="2" t="str">
        <v>1</v>
      </c>
      <c r="B63" s="1" t="str">
        <v>D</v>
      </c>
      <c r="C63" s="1" t="str">
        <v>10</v>
      </c>
      <c r="D63" s="1" t="str">
        <v>I</v>
      </c>
      <c r="E63" s="1" t="str">
        <v>10</v>
      </c>
      <c r="F63" s="1" t="str">
        <f t="shared" si="30"/>
        <v/>
      </c>
      <c r="G63" s="1" t="str">
        <f t="shared" si="31"/>
        <v/>
      </c>
      <c r="H63" s="1" t="b">
        <v>0</v>
      </c>
      <c r="I63" s="1" t="str">
        <f t="shared" ca="1" si="40"/>
        <v/>
      </c>
      <c r="J63" s="1">
        <v>12</v>
      </c>
      <c r="K63" s="3" t="s">
        <v>47</v>
      </c>
      <c r="L63" s="2">
        <f t="shared" si="41"/>
        <v>3</v>
      </c>
      <c r="M63" s="2">
        <f t="shared" si="46"/>
        <v>3</v>
      </c>
      <c r="N63" s="2" t="str">
        <f t="shared" si="47"/>
        <v/>
      </c>
      <c r="O63" s="2" t="str">
        <f t="shared" si="47"/>
        <v/>
      </c>
      <c r="P63" s="2" t="str">
        <f t="shared" si="47"/>
        <v/>
      </c>
      <c r="Q63" s="2" t="str">
        <f t="shared" si="47"/>
        <v/>
      </c>
      <c r="R63" s="2" t="str">
        <f t="shared" si="47"/>
        <v/>
      </c>
      <c r="S63" s="2" t="str">
        <f t="shared" si="47"/>
        <v/>
      </c>
      <c r="T63" s="2" t="str">
        <f t="shared" si="47"/>
        <v/>
      </c>
      <c r="U63" s="2" t="str">
        <f t="shared" si="47"/>
        <v/>
      </c>
      <c r="V63" s="2" t="str">
        <f t="shared" si="47"/>
        <v/>
      </c>
      <c r="W63" s="2" t="str">
        <f t="shared" si="47"/>
        <v/>
      </c>
      <c r="X63" s="2" t="str">
        <f t="shared" si="48"/>
        <v/>
      </c>
      <c r="Y63" s="2" t="str">
        <f t="shared" si="48"/>
        <v/>
      </c>
      <c r="Z63" s="2" t="str">
        <f t="shared" si="48"/>
        <v/>
      </c>
      <c r="AA63" s="2" t="str">
        <f t="shared" si="48"/>
        <v/>
      </c>
      <c r="AB63" s="2" t="str">
        <f t="shared" si="48"/>
        <v/>
      </c>
      <c r="AC63" s="2" t="str">
        <f t="shared" si="48"/>
        <v/>
      </c>
      <c r="AD63" s="2" t="str">
        <f t="shared" si="48"/>
        <v/>
      </c>
      <c r="AE63" s="2" t="str">
        <f t="shared" si="48"/>
        <v/>
      </c>
      <c r="AF63" s="2" t="str">
        <f t="shared" si="48"/>
        <v/>
      </c>
      <c r="AG63" s="2" t="str">
        <f t="shared" si="48"/>
        <v/>
      </c>
      <c r="AH63" s="2" t="str">
        <f t="shared" si="49"/>
        <v/>
      </c>
      <c r="AI63" s="2" t="str">
        <f t="shared" si="49"/>
        <v/>
      </c>
      <c r="AJ63" s="2" t="str">
        <f t="shared" si="49"/>
        <v/>
      </c>
      <c r="AK63" s="2" t="str">
        <f t="shared" si="49"/>
        <v/>
      </c>
      <c r="AL63" s="2" t="str">
        <f t="shared" si="49"/>
        <v/>
      </c>
      <c r="AM63" s="2" t="str">
        <f t="shared" si="49"/>
        <v/>
      </c>
    </row>
    <row r="64" spans="1:39">
      <c r="A64" s="2" t="str">
        <v>1</v>
      </c>
      <c r="B64" s="1" t="str">
        <v>J</v>
      </c>
      <c r="C64" s="1" t="str">
        <v>10</v>
      </c>
      <c r="D64" s="1" t="str">
        <v>G</v>
      </c>
      <c r="E64" s="1" t="str">
        <v>10</v>
      </c>
      <c r="F64" s="1" t="str">
        <f t="shared" si="30"/>
        <v/>
      </c>
      <c r="G64" s="1" t="str">
        <f t="shared" si="31"/>
        <v/>
      </c>
      <c r="H64" s="1" t="b">
        <v>0</v>
      </c>
      <c r="I64" s="1" t="str">
        <f t="shared" ca="1" si="40"/>
        <v/>
      </c>
      <c r="J64" s="1">
        <v>13</v>
      </c>
      <c r="K64" s="3" t="s">
        <v>48</v>
      </c>
      <c r="L64" s="2">
        <f t="shared" si="41"/>
        <v>3</v>
      </c>
      <c r="M64" s="2">
        <f t="shared" si="46"/>
        <v>3</v>
      </c>
      <c r="N64" s="2" t="str">
        <f t="shared" si="47"/>
        <v/>
      </c>
      <c r="O64" s="2" t="str">
        <f t="shared" si="47"/>
        <v/>
      </c>
      <c r="P64" s="2" t="str">
        <f t="shared" si="47"/>
        <v/>
      </c>
      <c r="Q64" s="2" t="str">
        <f t="shared" si="47"/>
        <v/>
      </c>
      <c r="R64" s="2" t="str">
        <f t="shared" si="47"/>
        <v/>
      </c>
      <c r="S64" s="2" t="str">
        <f t="shared" si="47"/>
        <v/>
      </c>
      <c r="T64" s="2" t="str">
        <f t="shared" si="47"/>
        <v/>
      </c>
      <c r="U64" s="2" t="str">
        <f t="shared" si="47"/>
        <v/>
      </c>
      <c r="V64" s="2" t="str">
        <f t="shared" si="47"/>
        <v/>
      </c>
      <c r="W64" s="2" t="str">
        <f t="shared" si="47"/>
        <v/>
      </c>
      <c r="X64" s="2" t="str">
        <f t="shared" si="48"/>
        <v/>
      </c>
      <c r="Y64" s="2" t="str">
        <f t="shared" si="48"/>
        <v/>
      </c>
      <c r="Z64" s="2" t="str">
        <f t="shared" si="48"/>
        <v/>
      </c>
      <c r="AA64" s="2" t="str">
        <f t="shared" si="48"/>
        <v/>
      </c>
      <c r="AB64" s="2" t="str">
        <f t="shared" si="48"/>
        <v/>
      </c>
      <c r="AC64" s="2" t="str">
        <f t="shared" si="48"/>
        <v/>
      </c>
      <c r="AD64" s="2" t="str">
        <f t="shared" si="48"/>
        <v/>
      </c>
      <c r="AE64" s="2" t="str">
        <f t="shared" si="48"/>
        <v/>
      </c>
      <c r="AF64" s="2" t="str">
        <f t="shared" si="48"/>
        <v/>
      </c>
      <c r="AG64" s="2" t="str">
        <f t="shared" si="48"/>
        <v/>
      </c>
      <c r="AH64" s="2" t="str">
        <f t="shared" si="49"/>
        <v/>
      </c>
      <c r="AI64" s="2" t="str">
        <f t="shared" si="49"/>
        <v/>
      </c>
      <c r="AJ64" s="2" t="str">
        <f t="shared" si="49"/>
        <v/>
      </c>
      <c r="AK64" s="2" t="str">
        <f t="shared" si="49"/>
        <v/>
      </c>
      <c r="AL64" s="2" t="str">
        <f t="shared" si="49"/>
        <v/>
      </c>
      <c r="AM64" s="2" t="str">
        <f t="shared" si="49"/>
        <v/>
      </c>
    </row>
    <row r="65" spans="1:39">
      <c r="A65" s="2" t="str">
        <v>1</v>
      </c>
      <c r="B65" s="1" t="str">
        <v>K</v>
      </c>
      <c r="C65" s="1" t="str">
        <v>10</v>
      </c>
      <c r="D65" s="1" t="str">
        <v>C</v>
      </c>
      <c r="E65" s="1" t="str">
        <v>10</v>
      </c>
      <c r="F65" s="1" t="str">
        <f t="shared" si="30"/>
        <v/>
      </c>
      <c r="G65" s="1" t="str">
        <f t="shared" si="31"/>
        <v/>
      </c>
      <c r="H65" s="1" t="b">
        <v>0</v>
      </c>
      <c r="I65" s="1" t="str">
        <f t="shared" ca="1" si="40"/>
        <v/>
      </c>
      <c r="J65" s="1">
        <v>14</v>
      </c>
      <c r="K65" s="3" t="s">
        <v>49</v>
      </c>
      <c r="L65" s="2">
        <f t="shared" si="41"/>
        <v>3</v>
      </c>
      <c r="M65" s="2">
        <f t="shared" si="46"/>
        <v>3</v>
      </c>
      <c r="N65" s="2" t="str">
        <f t="shared" si="47"/>
        <v/>
      </c>
      <c r="O65" s="2" t="str">
        <f t="shared" si="47"/>
        <v/>
      </c>
      <c r="P65" s="2" t="str">
        <f t="shared" si="47"/>
        <v/>
      </c>
      <c r="Q65" s="2" t="str">
        <f t="shared" si="47"/>
        <v/>
      </c>
      <c r="R65" s="2" t="str">
        <f t="shared" si="47"/>
        <v/>
      </c>
      <c r="S65" s="2" t="str">
        <f t="shared" si="47"/>
        <v/>
      </c>
      <c r="T65" s="2" t="str">
        <f t="shared" si="47"/>
        <v/>
      </c>
      <c r="U65" s="2" t="str">
        <f t="shared" si="47"/>
        <v/>
      </c>
      <c r="V65" s="2" t="str">
        <f t="shared" si="47"/>
        <v/>
      </c>
      <c r="W65" s="2" t="str">
        <f t="shared" si="47"/>
        <v/>
      </c>
      <c r="X65" s="2" t="str">
        <f t="shared" si="48"/>
        <v/>
      </c>
      <c r="Y65" s="2" t="str">
        <f t="shared" si="48"/>
        <v/>
      </c>
      <c r="Z65" s="2" t="str">
        <f t="shared" si="48"/>
        <v/>
      </c>
      <c r="AA65" s="2" t="str">
        <f t="shared" si="48"/>
        <v/>
      </c>
      <c r="AB65" s="2" t="str">
        <f t="shared" si="48"/>
        <v/>
      </c>
      <c r="AC65" s="2" t="str">
        <f t="shared" si="48"/>
        <v/>
      </c>
      <c r="AD65" s="2" t="str">
        <f t="shared" si="48"/>
        <v/>
      </c>
      <c r="AE65" s="2" t="str">
        <f t="shared" si="48"/>
        <v/>
      </c>
      <c r="AF65" s="2" t="str">
        <f t="shared" si="48"/>
        <v/>
      </c>
      <c r="AG65" s="2" t="str">
        <f t="shared" si="48"/>
        <v/>
      </c>
      <c r="AH65" s="2" t="str">
        <f t="shared" si="49"/>
        <v/>
      </c>
      <c r="AI65" s="2" t="str">
        <f t="shared" si="49"/>
        <v/>
      </c>
      <c r="AJ65" s="2" t="str">
        <f t="shared" si="49"/>
        <v/>
      </c>
      <c r="AK65" s="2" t="str">
        <f t="shared" si="49"/>
        <v/>
      </c>
      <c r="AL65" s="2" t="str">
        <f t="shared" si="49"/>
        <v/>
      </c>
      <c r="AM65" s="2" t="str">
        <f t="shared" si="49"/>
        <v/>
      </c>
    </row>
    <row r="66" spans="1:39">
      <c r="A66" s="2" t="str">
        <v>2</v>
      </c>
      <c r="B66" s="1" t="str">
        <v>E</v>
      </c>
      <c r="C66" s="1" t="str">
        <v>01</v>
      </c>
      <c r="D66" s="1" t="str">
        <v>I</v>
      </c>
      <c r="E66" s="1" t="str">
        <v>01</v>
      </c>
      <c r="F66" s="1" t="str">
        <f t="shared" si="30"/>
        <v/>
      </c>
      <c r="G66" s="1" t="str">
        <f t="shared" si="31"/>
        <v/>
      </c>
      <c r="H66" s="1" t="b">
        <v>0</v>
      </c>
      <c r="I66" s="1" t="str">
        <f t="shared" ca="1" si="40"/>
        <v/>
      </c>
      <c r="J66" s="1">
        <v>15</v>
      </c>
      <c r="K66" s="3" t="s">
        <v>50</v>
      </c>
      <c r="L66" s="2">
        <f t="shared" si="41"/>
        <v>3</v>
      </c>
      <c r="M66" s="2">
        <f t="shared" si="46"/>
        <v>3</v>
      </c>
      <c r="N66" s="2" t="str">
        <f t="shared" si="47"/>
        <v/>
      </c>
      <c r="O66" s="2" t="str">
        <f t="shared" si="47"/>
        <v/>
      </c>
      <c r="P66" s="2" t="str">
        <f t="shared" si="47"/>
        <v/>
      </c>
      <c r="Q66" s="2" t="str">
        <f t="shared" si="47"/>
        <v/>
      </c>
      <c r="R66" s="2" t="str">
        <f t="shared" si="47"/>
        <v/>
      </c>
      <c r="S66" s="2" t="str">
        <f t="shared" si="47"/>
        <v/>
      </c>
      <c r="T66" s="2" t="str">
        <f t="shared" si="47"/>
        <v/>
      </c>
      <c r="U66" s="2" t="str">
        <f t="shared" si="47"/>
        <v/>
      </c>
      <c r="V66" s="2" t="str">
        <f t="shared" si="47"/>
        <v/>
      </c>
      <c r="W66" s="2" t="str">
        <f t="shared" si="47"/>
        <v/>
      </c>
      <c r="X66" s="2" t="str">
        <f t="shared" si="48"/>
        <v/>
      </c>
      <c r="Y66" s="2" t="str">
        <f t="shared" si="48"/>
        <v/>
      </c>
      <c r="Z66" s="2" t="str">
        <f t="shared" si="48"/>
        <v/>
      </c>
      <c r="AA66" s="2" t="str">
        <f t="shared" si="48"/>
        <v/>
      </c>
      <c r="AB66" s="2" t="str">
        <f t="shared" si="48"/>
        <v/>
      </c>
      <c r="AC66" s="2" t="str">
        <f t="shared" si="48"/>
        <v/>
      </c>
      <c r="AD66" s="2" t="str">
        <f t="shared" si="48"/>
        <v/>
      </c>
      <c r="AE66" s="2" t="str">
        <f t="shared" si="48"/>
        <v/>
      </c>
      <c r="AF66" s="2" t="str">
        <f t="shared" si="48"/>
        <v/>
      </c>
      <c r="AG66" s="2" t="str">
        <f t="shared" si="48"/>
        <v/>
      </c>
      <c r="AH66" s="2" t="str">
        <f t="shared" si="49"/>
        <v/>
      </c>
      <c r="AI66" s="2" t="str">
        <f t="shared" si="49"/>
        <v/>
      </c>
      <c r="AJ66" s="2" t="str">
        <f t="shared" si="49"/>
        <v/>
      </c>
      <c r="AK66" s="2" t="str">
        <f t="shared" si="49"/>
        <v/>
      </c>
      <c r="AL66" s="2" t="str">
        <f t="shared" si="49"/>
        <v/>
      </c>
      <c r="AM66" s="2" t="str">
        <f t="shared" si="49"/>
        <v/>
      </c>
    </row>
    <row r="67" spans="1:39">
      <c r="A67" s="2" t="str">
        <v>2</v>
      </c>
      <c r="B67" s="1" t="str">
        <v>K</v>
      </c>
      <c r="C67" s="1" t="str">
        <v>01</v>
      </c>
      <c r="D67" s="1" t="str">
        <v>B</v>
      </c>
      <c r="E67" s="1" t="str">
        <v>01</v>
      </c>
      <c r="F67" s="1" t="str">
        <f t="shared" si="30"/>
        <v/>
      </c>
      <c r="G67" s="1" t="str">
        <f t="shared" si="31"/>
        <v/>
      </c>
      <c r="H67" s="1" t="b">
        <v>0</v>
      </c>
      <c r="I67" s="1" t="str">
        <f t="shared" ca="1" si="40"/>
        <v/>
      </c>
      <c r="J67" s="1">
        <v>16</v>
      </c>
      <c r="K67" s="3" t="s">
        <v>51</v>
      </c>
      <c r="L67" s="2">
        <f t="shared" si="41"/>
        <v>3</v>
      </c>
      <c r="M67" s="2">
        <f t="shared" si="46"/>
        <v>3</v>
      </c>
      <c r="N67" s="2" t="str">
        <f t="shared" si="47"/>
        <v/>
      </c>
      <c r="O67" s="2" t="str">
        <f t="shared" si="47"/>
        <v/>
      </c>
      <c r="P67" s="2" t="str">
        <f t="shared" si="47"/>
        <v/>
      </c>
      <c r="Q67" s="2" t="str">
        <f t="shared" si="47"/>
        <v/>
      </c>
      <c r="R67" s="2" t="str">
        <f t="shared" si="47"/>
        <v/>
      </c>
      <c r="S67" s="2" t="str">
        <f t="shared" si="47"/>
        <v/>
      </c>
      <c r="T67" s="2" t="str">
        <f t="shared" si="47"/>
        <v/>
      </c>
      <c r="U67" s="2" t="str">
        <f t="shared" si="47"/>
        <v/>
      </c>
      <c r="V67" s="2" t="str">
        <f t="shared" si="47"/>
        <v/>
      </c>
      <c r="W67" s="2" t="str">
        <f t="shared" si="47"/>
        <v/>
      </c>
      <c r="X67" s="2" t="str">
        <f t="shared" si="48"/>
        <v/>
      </c>
      <c r="Y67" s="2" t="str">
        <f t="shared" si="48"/>
        <v/>
      </c>
      <c r="Z67" s="2" t="str">
        <f t="shared" si="48"/>
        <v/>
      </c>
      <c r="AA67" s="2" t="str">
        <f t="shared" si="48"/>
        <v/>
      </c>
      <c r="AB67" s="2" t="str">
        <f t="shared" si="48"/>
        <v/>
      </c>
      <c r="AC67" s="2" t="str">
        <f t="shared" si="48"/>
        <v/>
      </c>
      <c r="AD67" s="2" t="str">
        <f t="shared" si="48"/>
        <v/>
      </c>
      <c r="AE67" s="2" t="str">
        <f t="shared" si="48"/>
        <v/>
      </c>
      <c r="AF67" s="2" t="str">
        <f t="shared" si="48"/>
        <v/>
      </c>
      <c r="AG67" s="2" t="str">
        <f t="shared" si="48"/>
        <v/>
      </c>
      <c r="AH67" s="2" t="str">
        <f t="shared" si="49"/>
        <v/>
      </c>
      <c r="AI67" s="2" t="str">
        <f t="shared" si="49"/>
        <v/>
      </c>
      <c r="AJ67" s="2" t="str">
        <f t="shared" si="49"/>
        <v/>
      </c>
      <c r="AK67" s="2" t="str">
        <f t="shared" si="49"/>
        <v/>
      </c>
      <c r="AL67" s="2" t="str">
        <f t="shared" si="49"/>
        <v/>
      </c>
      <c r="AM67" s="2" t="str">
        <f t="shared" si="49"/>
        <v/>
      </c>
    </row>
    <row r="68" spans="1:39">
      <c r="A68" s="2" t="str">
        <v>2</v>
      </c>
      <c r="B68" s="1" t="str">
        <v>J</v>
      </c>
      <c r="C68" s="1" t="str">
        <v>01</v>
      </c>
      <c r="D68" s="1" t="str">
        <v>C</v>
      </c>
      <c r="E68" s="1" t="str">
        <v>01</v>
      </c>
      <c r="F68" s="1" t="str">
        <f t="shared" si="30"/>
        <v/>
      </c>
      <c r="G68" s="1" t="str">
        <f t="shared" si="31"/>
        <v/>
      </c>
      <c r="H68" s="1" t="b">
        <v>0</v>
      </c>
      <c r="I68" s="1" t="str">
        <f t="shared" ca="1" si="40"/>
        <v/>
      </c>
      <c r="J68" s="1">
        <v>17</v>
      </c>
      <c r="K68" s="3" t="s">
        <v>14</v>
      </c>
      <c r="L68" s="2">
        <f t="shared" si="41"/>
        <v>3</v>
      </c>
      <c r="M68" s="2">
        <f t="shared" si="46"/>
        <v>3</v>
      </c>
      <c r="N68" s="2" t="str">
        <f t="shared" si="47"/>
        <v/>
      </c>
      <c r="O68" s="2" t="str">
        <f t="shared" si="47"/>
        <v/>
      </c>
      <c r="P68" s="2" t="str">
        <f t="shared" si="47"/>
        <v/>
      </c>
      <c r="Q68" s="2" t="str">
        <f t="shared" si="47"/>
        <v/>
      </c>
      <c r="R68" s="2" t="str">
        <f t="shared" si="47"/>
        <v/>
      </c>
      <c r="S68" s="2" t="str">
        <f t="shared" si="47"/>
        <v/>
      </c>
      <c r="T68" s="2" t="str">
        <f t="shared" si="47"/>
        <v/>
      </c>
      <c r="U68" s="2" t="str">
        <f t="shared" si="47"/>
        <v/>
      </c>
      <c r="V68" s="2" t="str">
        <f t="shared" si="47"/>
        <v/>
      </c>
      <c r="W68" s="2" t="str">
        <f t="shared" si="47"/>
        <v/>
      </c>
      <c r="X68" s="2" t="str">
        <f t="shared" si="48"/>
        <v/>
      </c>
      <c r="Y68" s="2" t="str">
        <f t="shared" si="48"/>
        <v/>
      </c>
      <c r="Z68" s="2" t="str">
        <f t="shared" si="48"/>
        <v/>
      </c>
      <c r="AA68" s="2" t="str">
        <f t="shared" si="48"/>
        <v/>
      </c>
      <c r="AB68" s="2" t="str">
        <f t="shared" si="48"/>
        <v/>
      </c>
      <c r="AC68" s="2" t="str">
        <f t="shared" si="48"/>
        <v/>
      </c>
      <c r="AD68" s="2" t="str">
        <f t="shared" si="48"/>
        <v/>
      </c>
      <c r="AE68" s="2" t="str">
        <f t="shared" si="48"/>
        <v/>
      </c>
      <c r="AF68" s="2" t="str">
        <f t="shared" si="48"/>
        <v/>
      </c>
      <c r="AG68" s="2" t="str">
        <f t="shared" si="48"/>
        <v/>
      </c>
      <c r="AH68" s="2" t="str">
        <f t="shared" si="49"/>
        <v/>
      </c>
      <c r="AI68" s="2" t="str">
        <f t="shared" si="49"/>
        <v/>
      </c>
      <c r="AJ68" s="2" t="str">
        <f t="shared" si="49"/>
        <v/>
      </c>
      <c r="AK68" s="2" t="str">
        <f t="shared" si="49"/>
        <v/>
      </c>
      <c r="AL68" s="2" t="str">
        <f t="shared" si="49"/>
        <v/>
      </c>
      <c r="AM68" s="2" t="str">
        <f t="shared" si="49"/>
        <v/>
      </c>
    </row>
    <row r="69" spans="1:39">
      <c r="A69" s="2" t="str">
        <v>2</v>
      </c>
      <c r="B69" s="1" t="str">
        <v>F</v>
      </c>
      <c r="C69" s="1" t="str">
        <v>01</v>
      </c>
      <c r="D69" s="1" t="str">
        <v>H</v>
      </c>
      <c r="E69" s="1" t="str">
        <v>01</v>
      </c>
      <c r="F69" s="1" t="str">
        <f t="shared" si="30"/>
        <v/>
      </c>
      <c r="G69" s="1" t="str">
        <f t="shared" si="31"/>
        <v/>
      </c>
      <c r="H69" s="1" t="b">
        <v>0</v>
      </c>
      <c r="I69" s="1" t="str">
        <f t="shared" ca="1" si="40"/>
        <v/>
      </c>
      <c r="J69" s="1">
        <v>18</v>
      </c>
      <c r="K69" s="3" t="s">
        <v>52</v>
      </c>
      <c r="L69" s="2">
        <f t="shared" si="41"/>
        <v>3</v>
      </c>
      <c r="M69" s="2">
        <f t="shared" si="46"/>
        <v>3</v>
      </c>
      <c r="N69" s="2" t="str">
        <f t="shared" si="47"/>
        <v/>
      </c>
      <c r="O69" s="2" t="str">
        <f t="shared" si="47"/>
        <v/>
      </c>
      <c r="P69" s="2" t="str">
        <f t="shared" si="47"/>
        <v/>
      </c>
      <c r="Q69" s="2" t="str">
        <f t="shared" si="47"/>
        <v/>
      </c>
      <c r="R69" s="2" t="str">
        <f t="shared" si="47"/>
        <v/>
      </c>
      <c r="S69" s="2" t="str">
        <f t="shared" si="47"/>
        <v/>
      </c>
      <c r="T69" s="2" t="str">
        <f t="shared" si="47"/>
        <v/>
      </c>
      <c r="U69" s="2" t="str">
        <f t="shared" si="47"/>
        <v/>
      </c>
      <c r="V69" s="2" t="str">
        <f t="shared" si="47"/>
        <v/>
      </c>
      <c r="W69" s="2" t="str">
        <f t="shared" si="47"/>
        <v/>
      </c>
      <c r="X69" s="2" t="str">
        <f t="shared" si="48"/>
        <v/>
      </c>
      <c r="Y69" s="2" t="str">
        <f t="shared" si="48"/>
        <v/>
      </c>
      <c r="Z69" s="2" t="str">
        <f t="shared" si="48"/>
        <v/>
      </c>
      <c r="AA69" s="2" t="str">
        <f t="shared" si="48"/>
        <v/>
      </c>
      <c r="AB69" s="2" t="str">
        <f t="shared" si="48"/>
        <v/>
      </c>
      <c r="AC69" s="2" t="str">
        <f t="shared" si="48"/>
        <v/>
      </c>
      <c r="AD69" s="2" t="str">
        <f t="shared" si="48"/>
        <v/>
      </c>
      <c r="AE69" s="2" t="str">
        <f t="shared" si="48"/>
        <v/>
      </c>
      <c r="AF69" s="2" t="str">
        <f t="shared" si="48"/>
        <v/>
      </c>
      <c r="AG69" s="2" t="str">
        <f t="shared" si="48"/>
        <v/>
      </c>
      <c r="AH69" s="2" t="str">
        <f t="shared" si="49"/>
        <v/>
      </c>
      <c r="AI69" s="2" t="str">
        <f t="shared" si="49"/>
        <v/>
      </c>
      <c r="AJ69" s="2" t="str">
        <f t="shared" si="49"/>
        <v/>
      </c>
      <c r="AK69" s="2" t="str">
        <f t="shared" si="49"/>
        <v/>
      </c>
      <c r="AL69" s="2" t="str">
        <f t="shared" si="49"/>
        <v/>
      </c>
      <c r="AM69" s="2" t="str">
        <f t="shared" si="49"/>
        <v/>
      </c>
    </row>
    <row r="70" spans="1:39">
      <c r="A70" s="2" t="str">
        <v>2</v>
      </c>
      <c r="B70" s="1" t="str">
        <v>A</v>
      </c>
      <c r="C70" s="1" t="str">
        <v>01</v>
      </c>
      <c r="D70" s="1" t="str">
        <v>G</v>
      </c>
      <c r="E70" s="1" t="str">
        <v>01</v>
      </c>
      <c r="F70" s="1" t="str">
        <f t="shared" si="30"/>
        <v/>
      </c>
      <c r="G70" s="1" t="str">
        <f t="shared" si="31"/>
        <v/>
      </c>
      <c r="H70" s="1" t="b">
        <v>0</v>
      </c>
      <c r="I70" s="1" t="str">
        <f t="shared" ca="1" si="40"/>
        <v/>
      </c>
      <c r="J70" s="1">
        <v>19</v>
      </c>
      <c r="K70" s="3" t="s">
        <v>53</v>
      </c>
      <c r="L70" s="2">
        <f t="shared" si="41"/>
        <v>3</v>
      </c>
      <c r="M70" s="2">
        <f t="shared" si="46"/>
        <v>3</v>
      </c>
      <c r="N70" s="2" t="str">
        <f t="shared" si="47"/>
        <v/>
      </c>
      <c r="O70" s="2" t="str">
        <f t="shared" si="47"/>
        <v/>
      </c>
      <c r="P70" s="2" t="str">
        <f t="shared" si="47"/>
        <v/>
      </c>
      <c r="Q70" s="2" t="str">
        <f t="shared" si="47"/>
        <v/>
      </c>
      <c r="R70" s="2" t="str">
        <f t="shared" si="47"/>
        <v/>
      </c>
      <c r="S70" s="2" t="str">
        <f t="shared" si="47"/>
        <v/>
      </c>
      <c r="T70" s="2" t="str">
        <f t="shared" si="47"/>
        <v/>
      </c>
      <c r="U70" s="2" t="str">
        <f t="shared" si="47"/>
        <v/>
      </c>
      <c r="V70" s="2" t="str">
        <f t="shared" si="47"/>
        <v/>
      </c>
      <c r="W70" s="2" t="str">
        <f t="shared" si="47"/>
        <v/>
      </c>
      <c r="X70" s="2" t="str">
        <f t="shared" si="48"/>
        <v/>
      </c>
      <c r="Y70" s="2" t="str">
        <f t="shared" si="48"/>
        <v/>
      </c>
      <c r="Z70" s="2" t="str">
        <f t="shared" si="48"/>
        <v/>
      </c>
      <c r="AA70" s="2" t="str">
        <f t="shared" si="48"/>
        <v/>
      </c>
      <c r="AB70" s="2" t="str">
        <f t="shared" si="48"/>
        <v/>
      </c>
      <c r="AC70" s="2" t="str">
        <f t="shared" si="48"/>
        <v/>
      </c>
      <c r="AD70" s="2" t="str">
        <f t="shared" si="48"/>
        <v/>
      </c>
      <c r="AE70" s="2" t="str">
        <f t="shared" si="48"/>
        <v/>
      </c>
      <c r="AF70" s="2" t="str">
        <f t="shared" si="48"/>
        <v/>
      </c>
      <c r="AG70" s="2" t="str">
        <f t="shared" si="48"/>
        <v/>
      </c>
      <c r="AH70" s="2" t="str">
        <f t="shared" si="49"/>
        <v/>
      </c>
      <c r="AI70" s="2" t="str">
        <f t="shared" si="49"/>
        <v/>
      </c>
      <c r="AJ70" s="2" t="str">
        <f t="shared" si="49"/>
        <v/>
      </c>
      <c r="AK70" s="2" t="str">
        <f t="shared" si="49"/>
        <v/>
      </c>
      <c r="AL70" s="2" t="str">
        <f t="shared" si="49"/>
        <v/>
      </c>
      <c r="AM70" s="2" t="str">
        <f t="shared" si="49"/>
        <v/>
      </c>
    </row>
    <row r="71" spans="1:39">
      <c r="A71" s="2" t="str">
        <v>2</v>
      </c>
      <c r="B71" s="1" t="str">
        <v>C</v>
      </c>
      <c r="C71" s="1" t="str">
        <v>02</v>
      </c>
      <c r="D71" s="1" t="str">
        <v>D</v>
      </c>
      <c r="E71" s="1" t="str">
        <v>01</v>
      </c>
      <c r="F71" s="1" t="str">
        <f t="shared" si="30"/>
        <v>C.02</v>
      </c>
      <c r="G71" s="1" t="str">
        <f t="shared" si="31"/>
        <v>D.01</v>
      </c>
      <c r="H71" s="1" t="b">
        <v>0</v>
      </c>
      <c r="I71" s="1" t="str">
        <f t="shared" ca="1" si="40"/>
        <v/>
      </c>
      <c r="J71" s="1">
        <v>20</v>
      </c>
      <c r="K71" s="3" t="s">
        <v>54</v>
      </c>
      <c r="L71" s="2">
        <f t="shared" si="41"/>
        <v>3</v>
      </c>
      <c r="M71" s="2">
        <f t="shared" si="46"/>
        <v>3</v>
      </c>
      <c r="N71" s="2" t="str">
        <f t="shared" si="47"/>
        <v/>
      </c>
      <c r="O71" s="2" t="str">
        <f t="shared" si="47"/>
        <v/>
      </c>
      <c r="P71" s="2" t="str">
        <f t="shared" si="47"/>
        <v/>
      </c>
      <c r="Q71" s="2" t="str">
        <f t="shared" si="47"/>
        <v/>
      </c>
      <c r="R71" s="2" t="str">
        <f t="shared" si="47"/>
        <v/>
      </c>
      <c r="S71" s="2" t="str">
        <f t="shared" si="47"/>
        <v/>
      </c>
      <c r="T71" s="2" t="str">
        <f t="shared" si="47"/>
        <v/>
      </c>
      <c r="U71" s="2" t="str">
        <f t="shared" si="47"/>
        <v/>
      </c>
      <c r="V71" s="2" t="str">
        <f t="shared" si="47"/>
        <v/>
      </c>
      <c r="W71" s="2" t="str">
        <f t="shared" si="47"/>
        <v/>
      </c>
      <c r="X71" s="2" t="str">
        <f t="shared" si="48"/>
        <v/>
      </c>
      <c r="Y71" s="2" t="str">
        <f t="shared" si="48"/>
        <v/>
      </c>
      <c r="Z71" s="2" t="str">
        <f t="shared" si="48"/>
        <v/>
      </c>
      <c r="AA71" s="2" t="str">
        <f t="shared" si="48"/>
        <v/>
      </c>
      <c r="AB71" s="2" t="str">
        <f t="shared" si="48"/>
        <v/>
      </c>
      <c r="AC71" s="2" t="str">
        <f t="shared" si="48"/>
        <v/>
      </c>
      <c r="AD71" s="2" t="str">
        <f t="shared" si="48"/>
        <v/>
      </c>
      <c r="AE71" s="2" t="str">
        <f t="shared" si="48"/>
        <v/>
      </c>
      <c r="AF71" s="2" t="str">
        <f t="shared" si="48"/>
        <v/>
      </c>
      <c r="AG71" s="2" t="str">
        <f t="shared" si="48"/>
        <v/>
      </c>
      <c r="AH71" s="2" t="str">
        <f t="shared" si="49"/>
        <v/>
      </c>
      <c r="AI71" s="2" t="str">
        <f t="shared" si="49"/>
        <v/>
      </c>
      <c r="AJ71" s="2" t="str">
        <f t="shared" si="49"/>
        <v/>
      </c>
      <c r="AK71" s="2" t="str">
        <f t="shared" si="49"/>
        <v/>
      </c>
      <c r="AL71" s="2" t="str">
        <f t="shared" si="49"/>
        <v/>
      </c>
      <c r="AM71" s="2" t="str">
        <f t="shared" si="49"/>
        <v/>
      </c>
    </row>
    <row r="72" spans="1:39">
      <c r="A72" s="2" t="str">
        <v>2</v>
      </c>
      <c r="B72" s="1" t="str">
        <v>A</v>
      </c>
      <c r="C72" s="1" t="str">
        <v>02</v>
      </c>
      <c r="D72" s="1" t="str">
        <v>F</v>
      </c>
      <c r="E72" s="1" t="str">
        <v>02</v>
      </c>
      <c r="F72" s="1" t="str">
        <f t="shared" si="30"/>
        <v/>
      </c>
      <c r="G72" s="1" t="str">
        <f t="shared" si="31"/>
        <v/>
      </c>
      <c r="H72" s="1" t="b">
        <v>0</v>
      </c>
      <c r="I72" s="1" t="str">
        <f t="shared" ca="1" si="40"/>
        <v/>
      </c>
      <c r="J72" s="1">
        <v>21</v>
      </c>
      <c r="K72" s="3" t="s">
        <v>55</v>
      </c>
      <c r="L72" s="2">
        <f t="shared" si="41"/>
        <v>3</v>
      </c>
      <c r="M72" s="2">
        <f t="shared" si="46"/>
        <v>3</v>
      </c>
      <c r="N72" s="2" t="str">
        <f t="shared" ref="N72:W77" si="50">IF(OR($J72&gt;teams,N$15&gt;teams,$K72=N$16),"",COUNTIFS($B:$B,$K72,$D:$D,N$16)+COUNTIFS($D:$D,$K72,$B:$B,N$16))</f>
        <v/>
      </c>
      <c r="O72" s="2" t="str">
        <f t="shared" si="50"/>
        <v/>
      </c>
      <c r="P72" s="2" t="str">
        <f t="shared" si="50"/>
        <v/>
      </c>
      <c r="Q72" s="2" t="str">
        <f t="shared" si="50"/>
        <v/>
      </c>
      <c r="R72" s="2" t="str">
        <f t="shared" si="50"/>
        <v/>
      </c>
      <c r="S72" s="2" t="str">
        <f t="shared" si="50"/>
        <v/>
      </c>
      <c r="T72" s="2" t="str">
        <f t="shared" si="50"/>
        <v/>
      </c>
      <c r="U72" s="2" t="str">
        <f t="shared" si="50"/>
        <v/>
      </c>
      <c r="V72" s="2" t="str">
        <f t="shared" si="50"/>
        <v/>
      </c>
      <c r="W72" s="2" t="str">
        <f t="shared" si="50"/>
        <v/>
      </c>
      <c r="X72" s="2" t="str">
        <f t="shared" ref="X72:AG77" si="51">IF(OR($J72&gt;teams,X$15&gt;teams,$K72=X$16),"",COUNTIFS($B:$B,$K72,$D:$D,X$16)+COUNTIFS($D:$D,$K72,$B:$B,X$16))</f>
        <v/>
      </c>
      <c r="Y72" s="2" t="str">
        <f t="shared" si="51"/>
        <v/>
      </c>
      <c r="Z72" s="2" t="str">
        <f t="shared" si="51"/>
        <v/>
      </c>
      <c r="AA72" s="2" t="str">
        <f t="shared" si="51"/>
        <v/>
      </c>
      <c r="AB72" s="2" t="str">
        <f t="shared" si="51"/>
        <v/>
      </c>
      <c r="AC72" s="2" t="str">
        <f t="shared" si="51"/>
        <v/>
      </c>
      <c r="AD72" s="2" t="str">
        <f t="shared" si="51"/>
        <v/>
      </c>
      <c r="AE72" s="2" t="str">
        <f t="shared" si="51"/>
        <v/>
      </c>
      <c r="AF72" s="2" t="str">
        <f t="shared" si="51"/>
        <v/>
      </c>
      <c r="AG72" s="2" t="str">
        <f t="shared" si="51"/>
        <v/>
      </c>
      <c r="AH72" s="2" t="str">
        <f t="shared" ref="AH72:AM77" si="52">IF(OR($J72&gt;teams,AH$15&gt;teams,$K72=AH$16),"",COUNTIFS($B:$B,$K72,$D:$D,AH$16)+COUNTIFS($D:$D,$K72,$B:$B,AH$16))</f>
        <v/>
      </c>
      <c r="AI72" s="2" t="str">
        <f t="shared" si="52"/>
        <v/>
      </c>
      <c r="AJ72" s="2" t="str">
        <f t="shared" si="52"/>
        <v/>
      </c>
      <c r="AK72" s="2" t="str">
        <f t="shared" si="52"/>
        <v/>
      </c>
      <c r="AL72" s="2" t="str">
        <f t="shared" si="52"/>
        <v/>
      </c>
      <c r="AM72" s="2" t="str">
        <f t="shared" si="52"/>
        <v/>
      </c>
    </row>
    <row r="73" spans="1:39">
      <c r="A73" s="2" t="str">
        <v>2</v>
      </c>
      <c r="B73" s="1" t="str">
        <v>K</v>
      </c>
      <c r="C73" s="1" t="str">
        <v>02</v>
      </c>
      <c r="D73" s="1" t="str">
        <v>I</v>
      </c>
      <c r="E73" s="1" t="str">
        <v>02</v>
      </c>
      <c r="F73" s="1" t="str">
        <f t="shared" si="30"/>
        <v/>
      </c>
      <c r="G73" s="1" t="str">
        <f t="shared" si="31"/>
        <v/>
      </c>
      <c r="H73" s="1" t="b">
        <v>0</v>
      </c>
      <c r="I73" s="1" t="str">
        <f t="shared" ca="1" si="40"/>
        <v/>
      </c>
      <c r="J73" s="1">
        <v>22</v>
      </c>
      <c r="K73" s="3" t="s">
        <v>56</v>
      </c>
      <c r="L73" s="2">
        <f t="shared" si="41"/>
        <v>3</v>
      </c>
      <c r="M73" s="2">
        <f t="shared" si="46"/>
        <v>3</v>
      </c>
      <c r="N73" s="2" t="str">
        <f t="shared" si="50"/>
        <v/>
      </c>
      <c r="O73" s="2" t="str">
        <f t="shared" si="50"/>
        <v/>
      </c>
      <c r="P73" s="2" t="str">
        <f t="shared" si="50"/>
        <v/>
      </c>
      <c r="Q73" s="2" t="str">
        <f t="shared" si="50"/>
        <v/>
      </c>
      <c r="R73" s="2" t="str">
        <f t="shared" si="50"/>
        <v/>
      </c>
      <c r="S73" s="2" t="str">
        <f t="shared" si="50"/>
        <v/>
      </c>
      <c r="T73" s="2" t="str">
        <f t="shared" si="50"/>
        <v/>
      </c>
      <c r="U73" s="2" t="str">
        <f t="shared" si="50"/>
        <v/>
      </c>
      <c r="V73" s="2" t="str">
        <f t="shared" si="50"/>
        <v/>
      </c>
      <c r="W73" s="2" t="str">
        <f t="shared" si="50"/>
        <v/>
      </c>
      <c r="X73" s="2" t="str">
        <f t="shared" si="51"/>
        <v/>
      </c>
      <c r="Y73" s="2" t="str">
        <f t="shared" si="51"/>
        <v/>
      </c>
      <c r="Z73" s="2" t="str">
        <f t="shared" si="51"/>
        <v/>
      </c>
      <c r="AA73" s="2" t="str">
        <f t="shared" si="51"/>
        <v/>
      </c>
      <c r="AB73" s="2" t="str">
        <f t="shared" si="51"/>
        <v/>
      </c>
      <c r="AC73" s="2" t="str">
        <f t="shared" si="51"/>
        <v/>
      </c>
      <c r="AD73" s="2" t="str">
        <f t="shared" si="51"/>
        <v/>
      </c>
      <c r="AE73" s="2" t="str">
        <f t="shared" si="51"/>
        <v/>
      </c>
      <c r="AF73" s="2" t="str">
        <f t="shared" si="51"/>
        <v/>
      </c>
      <c r="AG73" s="2" t="str">
        <f t="shared" si="51"/>
        <v/>
      </c>
      <c r="AH73" s="2" t="str">
        <f t="shared" si="52"/>
        <v/>
      </c>
      <c r="AI73" s="2" t="str">
        <f t="shared" si="52"/>
        <v/>
      </c>
      <c r="AJ73" s="2" t="str">
        <f t="shared" si="52"/>
        <v/>
      </c>
      <c r="AK73" s="2" t="str">
        <f t="shared" si="52"/>
        <v/>
      </c>
      <c r="AL73" s="2" t="str">
        <f t="shared" si="52"/>
        <v/>
      </c>
      <c r="AM73" s="2" t="str">
        <f t="shared" si="52"/>
        <v/>
      </c>
    </row>
    <row r="74" spans="1:39">
      <c r="A74" s="2" t="str">
        <v>2</v>
      </c>
      <c r="B74" s="1" t="str">
        <v>G</v>
      </c>
      <c r="C74" s="1" t="str">
        <v>02</v>
      </c>
      <c r="D74" s="1" t="str">
        <v>E</v>
      </c>
      <c r="E74" s="1" t="str">
        <v>02</v>
      </c>
      <c r="F74" s="1" t="str">
        <f t="shared" si="30"/>
        <v/>
      </c>
      <c r="G74" s="1" t="str">
        <f t="shared" si="31"/>
        <v/>
      </c>
      <c r="H74" s="1" t="b">
        <v>0</v>
      </c>
      <c r="I74" s="1" t="str">
        <f t="shared" ca="1" si="40"/>
        <v/>
      </c>
      <c r="J74" s="1">
        <v>23</v>
      </c>
      <c r="K74" s="3" t="s">
        <v>57</v>
      </c>
      <c r="L74" s="2">
        <f t="shared" si="41"/>
        <v>3</v>
      </c>
      <c r="M74" s="2">
        <f t="shared" si="46"/>
        <v>3</v>
      </c>
      <c r="N74" s="2" t="str">
        <f t="shared" si="50"/>
        <v/>
      </c>
      <c r="O74" s="2" t="str">
        <f t="shared" si="50"/>
        <v/>
      </c>
      <c r="P74" s="2" t="str">
        <f t="shared" si="50"/>
        <v/>
      </c>
      <c r="Q74" s="2" t="str">
        <f t="shared" si="50"/>
        <v/>
      </c>
      <c r="R74" s="2" t="str">
        <f t="shared" si="50"/>
        <v/>
      </c>
      <c r="S74" s="2" t="str">
        <f t="shared" si="50"/>
        <v/>
      </c>
      <c r="T74" s="2" t="str">
        <f t="shared" si="50"/>
        <v/>
      </c>
      <c r="U74" s="2" t="str">
        <f t="shared" si="50"/>
        <v/>
      </c>
      <c r="V74" s="2" t="str">
        <f t="shared" si="50"/>
        <v/>
      </c>
      <c r="W74" s="2" t="str">
        <f t="shared" si="50"/>
        <v/>
      </c>
      <c r="X74" s="2" t="str">
        <f t="shared" si="51"/>
        <v/>
      </c>
      <c r="Y74" s="2" t="str">
        <f t="shared" si="51"/>
        <v/>
      </c>
      <c r="Z74" s="2" t="str">
        <f t="shared" si="51"/>
        <v/>
      </c>
      <c r="AA74" s="2" t="str">
        <f t="shared" si="51"/>
        <v/>
      </c>
      <c r="AB74" s="2" t="str">
        <f t="shared" si="51"/>
        <v/>
      </c>
      <c r="AC74" s="2" t="str">
        <f t="shared" si="51"/>
        <v/>
      </c>
      <c r="AD74" s="2" t="str">
        <f t="shared" si="51"/>
        <v/>
      </c>
      <c r="AE74" s="2" t="str">
        <f t="shared" si="51"/>
        <v/>
      </c>
      <c r="AF74" s="2" t="str">
        <f t="shared" si="51"/>
        <v/>
      </c>
      <c r="AG74" s="2" t="str">
        <f t="shared" si="51"/>
        <v/>
      </c>
      <c r="AH74" s="2" t="str">
        <f t="shared" si="52"/>
        <v/>
      </c>
      <c r="AI74" s="2" t="str">
        <f t="shared" si="52"/>
        <v/>
      </c>
      <c r="AJ74" s="2" t="str">
        <f t="shared" si="52"/>
        <v/>
      </c>
      <c r="AK74" s="2" t="str">
        <f t="shared" si="52"/>
        <v/>
      </c>
      <c r="AL74" s="2" t="str">
        <f t="shared" si="52"/>
        <v/>
      </c>
      <c r="AM74" s="2" t="str">
        <f t="shared" si="52"/>
        <v/>
      </c>
    </row>
    <row r="75" spans="1:39">
      <c r="A75" s="2" t="str">
        <v>2</v>
      </c>
      <c r="B75" s="1" t="str">
        <v>H</v>
      </c>
      <c r="C75" s="1" t="str">
        <v>02</v>
      </c>
      <c r="D75" s="1" t="str">
        <v>J</v>
      </c>
      <c r="E75" s="1" t="str">
        <v>02</v>
      </c>
      <c r="F75" s="1" t="str">
        <f t="shared" ref="F75:F106" si="53">IF(E75&lt;C75,B75&amp;"."&amp;C75,IF(C75&lt;E75,D75&amp;"."&amp;E75,""))</f>
        <v/>
      </c>
      <c r="G75" s="1" t="str">
        <f t="shared" ref="G75:G106" si="54">IF(E75&gt;C75,B75&amp;"."&amp;C75,IF(C75&gt;E75,D75&amp;"."&amp;E75,""))</f>
        <v/>
      </c>
      <c r="H75" s="1" t="b">
        <v>0</v>
      </c>
      <c r="I75" s="1" t="str">
        <f t="shared" ca="1" si="40"/>
        <v/>
      </c>
      <c r="J75" s="1">
        <v>24</v>
      </c>
      <c r="K75" s="3" t="s">
        <v>58</v>
      </c>
      <c r="L75" s="2">
        <f t="shared" si="41"/>
        <v>3</v>
      </c>
      <c r="M75" s="2">
        <f t="shared" si="46"/>
        <v>3</v>
      </c>
      <c r="N75" s="2" t="str">
        <f t="shared" si="50"/>
        <v/>
      </c>
      <c r="O75" s="2" t="str">
        <f t="shared" si="50"/>
        <v/>
      </c>
      <c r="P75" s="2" t="str">
        <f t="shared" si="50"/>
        <v/>
      </c>
      <c r="Q75" s="2" t="str">
        <f t="shared" si="50"/>
        <v/>
      </c>
      <c r="R75" s="2" t="str">
        <f t="shared" si="50"/>
        <v/>
      </c>
      <c r="S75" s="2" t="str">
        <f t="shared" si="50"/>
        <v/>
      </c>
      <c r="T75" s="2" t="str">
        <f t="shared" si="50"/>
        <v/>
      </c>
      <c r="U75" s="2" t="str">
        <f t="shared" si="50"/>
        <v/>
      </c>
      <c r="V75" s="2" t="str">
        <f t="shared" si="50"/>
        <v/>
      </c>
      <c r="W75" s="2" t="str">
        <f t="shared" si="50"/>
        <v/>
      </c>
      <c r="X75" s="2" t="str">
        <f t="shared" si="51"/>
        <v/>
      </c>
      <c r="Y75" s="2" t="str">
        <f t="shared" si="51"/>
        <v/>
      </c>
      <c r="Z75" s="2" t="str">
        <f t="shared" si="51"/>
        <v/>
      </c>
      <c r="AA75" s="2" t="str">
        <f t="shared" si="51"/>
        <v/>
      </c>
      <c r="AB75" s="2" t="str">
        <f t="shared" si="51"/>
        <v/>
      </c>
      <c r="AC75" s="2" t="str">
        <f t="shared" si="51"/>
        <v/>
      </c>
      <c r="AD75" s="2" t="str">
        <f t="shared" si="51"/>
        <v/>
      </c>
      <c r="AE75" s="2" t="str">
        <f t="shared" si="51"/>
        <v/>
      </c>
      <c r="AF75" s="2" t="str">
        <f t="shared" si="51"/>
        <v/>
      </c>
      <c r="AG75" s="2" t="str">
        <f t="shared" si="51"/>
        <v/>
      </c>
      <c r="AH75" s="2" t="str">
        <f t="shared" si="52"/>
        <v/>
      </c>
      <c r="AI75" s="2" t="str">
        <f t="shared" si="52"/>
        <v/>
      </c>
      <c r="AJ75" s="2" t="str">
        <f t="shared" si="52"/>
        <v/>
      </c>
      <c r="AK75" s="2" t="str">
        <f t="shared" si="52"/>
        <v/>
      </c>
      <c r="AL75" s="2" t="str">
        <f t="shared" si="52"/>
        <v/>
      </c>
      <c r="AM75" s="2" t="str">
        <f t="shared" si="52"/>
        <v/>
      </c>
    </row>
    <row r="76" spans="1:39">
      <c r="A76" s="2" t="str">
        <v>2</v>
      </c>
      <c r="B76" s="1" t="str">
        <v>D</v>
      </c>
      <c r="C76" s="1" t="str">
        <v>02</v>
      </c>
      <c r="D76" s="1" t="str">
        <v>B</v>
      </c>
      <c r="E76" s="1" t="str">
        <v>02</v>
      </c>
      <c r="F76" s="1" t="str">
        <f t="shared" si="53"/>
        <v/>
      </c>
      <c r="G76" s="1" t="str">
        <f t="shared" si="54"/>
        <v/>
      </c>
      <c r="H76" s="1" t="b">
        <v>0</v>
      </c>
      <c r="I76" s="1" t="str">
        <f t="shared" ca="1" si="40"/>
        <v/>
      </c>
      <c r="J76" s="1">
        <v>25</v>
      </c>
      <c r="K76" s="3" t="s">
        <v>59</v>
      </c>
      <c r="L76" s="2">
        <f t="shared" si="41"/>
        <v>3</v>
      </c>
      <c r="M76" s="2">
        <f t="shared" si="46"/>
        <v>3</v>
      </c>
      <c r="N76" s="2" t="str">
        <f t="shared" si="50"/>
        <v/>
      </c>
      <c r="O76" s="2" t="str">
        <f t="shared" si="50"/>
        <v/>
      </c>
      <c r="P76" s="2" t="str">
        <f t="shared" si="50"/>
        <v/>
      </c>
      <c r="Q76" s="2" t="str">
        <f t="shared" si="50"/>
        <v/>
      </c>
      <c r="R76" s="2" t="str">
        <f t="shared" si="50"/>
        <v/>
      </c>
      <c r="S76" s="2" t="str">
        <f t="shared" si="50"/>
        <v/>
      </c>
      <c r="T76" s="2" t="str">
        <f t="shared" si="50"/>
        <v/>
      </c>
      <c r="U76" s="2" t="str">
        <f t="shared" si="50"/>
        <v/>
      </c>
      <c r="V76" s="2" t="str">
        <f t="shared" si="50"/>
        <v/>
      </c>
      <c r="W76" s="2" t="str">
        <f t="shared" si="50"/>
        <v/>
      </c>
      <c r="X76" s="2" t="str">
        <f t="shared" si="51"/>
        <v/>
      </c>
      <c r="Y76" s="2" t="str">
        <f t="shared" si="51"/>
        <v/>
      </c>
      <c r="Z76" s="2" t="str">
        <f t="shared" si="51"/>
        <v/>
      </c>
      <c r="AA76" s="2" t="str">
        <f t="shared" si="51"/>
        <v/>
      </c>
      <c r="AB76" s="2" t="str">
        <f t="shared" si="51"/>
        <v/>
      </c>
      <c r="AC76" s="2" t="str">
        <f t="shared" si="51"/>
        <v/>
      </c>
      <c r="AD76" s="2" t="str">
        <f t="shared" si="51"/>
        <v/>
      </c>
      <c r="AE76" s="2" t="str">
        <f t="shared" si="51"/>
        <v/>
      </c>
      <c r="AF76" s="2" t="str">
        <f t="shared" si="51"/>
        <v/>
      </c>
      <c r="AG76" s="2" t="str">
        <f t="shared" si="51"/>
        <v/>
      </c>
      <c r="AH76" s="2" t="str">
        <f t="shared" si="52"/>
        <v/>
      </c>
      <c r="AI76" s="2" t="str">
        <f t="shared" si="52"/>
        <v/>
      </c>
      <c r="AJ76" s="2" t="str">
        <f t="shared" si="52"/>
        <v/>
      </c>
      <c r="AK76" s="2" t="str">
        <f t="shared" si="52"/>
        <v/>
      </c>
      <c r="AL76" s="2" t="str">
        <f t="shared" si="52"/>
        <v/>
      </c>
      <c r="AM76" s="2" t="str">
        <f t="shared" si="52"/>
        <v/>
      </c>
    </row>
    <row r="77" spans="1:39">
      <c r="A77" s="2" t="str">
        <v>2</v>
      </c>
      <c r="B77" s="1" t="str">
        <v>A</v>
      </c>
      <c r="C77" s="1" t="str">
        <v>03</v>
      </c>
      <c r="D77" s="1" t="str">
        <v>E</v>
      </c>
      <c r="E77" s="1" t="str">
        <v>03</v>
      </c>
      <c r="F77" s="1" t="str">
        <f t="shared" si="53"/>
        <v/>
      </c>
      <c r="G77" s="1" t="str">
        <f t="shared" si="54"/>
        <v/>
      </c>
      <c r="H77" s="1" t="b">
        <v>0</v>
      </c>
      <c r="I77" s="1" t="str">
        <f t="shared" ca="1" si="40"/>
        <v/>
      </c>
      <c r="J77" s="1">
        <v>26</v>
      </c>
      <c r="K77" s="3" t="s">
        <v>60</v>
      </c>
      <c r="L77" s="2">
        <f t="shared" si="41"/>
        <v>3</v>
      </c>
      <c r="M77" s="2">
        <f t="shared" si="46"/>
        <v>3</v>
      </c>
      <c r="N77" s="2" t="str">
        <f t="shared" si="50"/>
        <v/>
      </c>
      <c r="O77" s="2" t="str">
        <f t="shared" si="50"/>
        <v/>
      </c>
      <c r="P77" s="2" t="str">
        <f t="shared" si="50"/>
        <v/>
      </c>
      <c r="Q77" s="2" t="str">
        <f t="shared" si="50"/>
        <v/>
      </c>
      <c r="R77" s="2" t="str">
        <f t="shared" si="50"/>
        <v/>
      </c>
      <c r="S77" s="2" t="str">
        <f t="shared" si="50"/>
        <v/>
      </c>
      <c r="T77" s="2" t="str">
        <f t="shared" si="50"/>
        <v/>
      </c>
      <c r="U77" s="2" t="str">
        <f t="shared" si="50"/>
        <v/>
      </c>
      <c r="V77" s="2" t="str">
        <f t="shared" si="50"/>
        <v/>
      </c>
      <c r="W77" s="2" t="str">
        <f t="shared" si="50"/>
        <v/>
      </c>
      <c r="X77" s="2" t="str">
        <f t="shared" si="51"/>
        <v/>
      </c>
      <c r="Y77" s="2" t="str">
        <f t="shared" si="51"/>
        <v/>
      </c>
      <c r="Z77" s="2" t="str">
        <f t="shared" si="51"/>
        <v/>
      </c>
      <c r="AA77" s="2" t="str">
        <f t="shared" si="51"/>
        <v/>
      </c>
      <c r="AB77" s="2" t="str">
        <f t="shared" si="51"/>
        <v/>
      </c>
      <c r="AC77" s="2" t="str">
        <f t="shared" si="51"/>
        <v/>
      </c>
      <c r="AD77" s="2" t="str">
        <f t="shared" si="51"/>
        <v/>
      </c>
      <c r="AE77" s="2" t="str">
        <f t="shared" si="51"/>
        <v/>
      </c>
      <c r="AF77" s="2" t="str">
        <f t="shared" si="51"/>
        <v/>
      </c>
      <c r="AG77" s="2" t="str">
        <f t="shared" si="51"/>
        <v/>
      </c>
      <c r="AH77" s="2" t="str">
        <f t="shared" si="52"/>
        <v/>
      </c>
      <c r="AI77" s="2" t="str">
        <f t="shared" si="52"/>
        <v/>
      </c>
      <c r="AJ77" s="2" t="str">
        <f t="shared" si="52"/>
        <v/>
      </c>
      <c r="AK77" s="2" t="str">
        <f t="shared" si="52"/>
        <v/>
      </c>
      <c r="AL77" s="2" t="str">
        <f t="shared" si="52"/>
        <v/>
      </c>
      <c r="AM77" s="2" t="str">
        <f t="shared" si="52"/>
        <v/>
      </c>
    </row>
    <row r="78" spans="1:39">
      <c r="A78" s="2" t="str">
        <v>2</v>
      </c>
      <c r="B78" s="1" t="str">
        <v>B</v>
      </c>
      <c r="C78" s="1" t="str">
        <v>03</v>
      </c>
      <c r="D78" s="1" t="str">
        <v>K</v>
      </c>
      <c r="E78" s="1" t="str">
        <v>03</v>
      </c>
      <c r="F78" s="1" t="str">
        <f t="shared" si="53"/>
        <v/>
      </c>
      <c r="G78" s="1" t="str">
        <f t="shared" si="54"/>
        <v/>
      </c>
      <c r="H78" s="1" t="b">
        <v>0</v>
      </c>
      <c r="I78" s="31" t="b">
        <f ca="1">OR(MAX(OFFSET($N78,0,0,1,teams))&gt;$M78,MIN(OFFSET($N78,0,0,1,teams))&lt;$L78)</f>
        <v>0</v>
      </c>
      <c r="K78" s="15" t="s">
        <v>100</v>
      </c>
      <c r="L78" s="16">
        <v>0</v>
      </c>
      <c r="M78" s="16">
        <v>0</v>
      </c>
      <c r="N78" s="16">
        <f t="shared" ref="N78:AM78" ca="1" si="55">IF(N$15&gt;teams,"",COUNTIF(N81:N112,N80))</f>
        <v>0</v>
      </c>
      <c r="O78" s="16">
        <f t="shared" ca="1" si="55"/>
        <v>0</v>
      </c>
      <c r="P78" s="16">
        <f t="shared" ca="1" si="55"/>
        <v>0</v>
      </c>
      <c r="Q78" s="16">
        <f t="shared" ca="1" si="55"/>
        <v>0</v>
      </c>
      <c r="R78" s="16">
        <f t="shared" ca="1" si="55"/>
        <v>0</v>
      </c>
      <c r="S78" s="16">
        <f t="shared" ca="1" si="55"/>
        <v>0</v>
      </c>
      <c r="T78" s="16">
        <f t="shared" ca="1" si="55"/>
        <v>0</v>
      </c>
      <c r="U78" s="16">
        <f t="shared" ca="1" si="55"/>
        <v>0</v>
      </c>
      <c r="V78" s="16">
        <f t="shared" ca="1" si="55"/>
        <v>0</v>
      </c>
      <c r="W78" s="16">
        <f t="shared" ca="1" si="55"/>
        <v>0</v>
      </c>
      <c r="X78" s="16">
        <f t="shared" ca="1" si="55"/>
        <v>0</v>
      </c>
      <c r="Y78" s="16" t="str">
        <f t="shared" si="55"/>
        <v/>
      </c>
      <c r="Z78" s="16" t="str">
        <f t="shared" si="55"/>
        <v/>
      </c>
      <c r="AA78" s="16" t="str">
        <f t="shared" si="55"/>
        <v/>
      </c>
      <c r="AB78" s="16" t="str">
        <f t="shared" si="55"/>
        <v/>
      </c>
      <c r="AC78" s="16" t="str">
        <f t="shared" si="55"/>
        <v/>
      </c>
      <c r="AD78" s="16" t="str">
        <f t="shared" si="55"/>
        <v/>
      </c>
      <c r="AE78" s="16" t="str">
        <f t="shared" si="55"/>
        <v/>
      </c>
      <c r="AF78" s="16" t="str">
        <f t="shared" si="55"/>
        <v/>
      </c>
      <c r="AG78" s="16" t="str">
        <f t="shared" si="55"/>
        <v/>
      </c>
      <c r="AH78" s="16" t="str">
        <f t="shared" si="55"/>
        <v/>
      </c>
      <c r="AI78" s="16" t="str">
        <f t="shared" si="55"/>
        <v/>
      </c>
      <c r="AJ78" s="16" t="str">
        <f t="shared" si="55"/>
        <v/>
      </c>
      <c r="AK78" s="16" t="str">
        <f t="shared" si="55"/>
        <v/>
      </c>
      <c r="AL78" s="16" t="str">
        <f t="shared" si="55"/>
        <v/>
      </c>
      <c r="AM78" s="16" t="str">
        <f t="shared" si="55"/>
        <v/>
      </c>
    </row>
    <row r="79" spans="1:39">
      <c r="A79" s="2" t="str">
        <v>2</v>
      </c>
      <c r="B79" s="1" t="str">
        <v>D</v>
      </c>
      <c r="C79" s="1" t="str">
        <v>03</v>
      </c>
      <c r="D79" s="1" t="str">
        <v>J</v>
      </c>
      <c r="E79" s="1" t="str">
        <v>03</v>
      </c>
      <c r="F79" s="1" t="str">
        <f t="shared" si="53"/>
        <v/>
      </c>
      <c r="G79" s="1" t="str">
        <f t="shared" si="54"/>
        <v/>
      </c>
      <c r="H79" s="1" t="b">
        <v>0</v>
      </c>
      <c r="K79" s="2" t="s">
        <v>61</v>
      </c>
    </row>
    <row r="80" spans="1:39">
      <c r="A80" s="2" t="str">
        <v>2</v>
      </c>
      <c r="B80" s="1" t="str">
        <v>I</v>
      </c>
      <c r="C80" s="1" t="str">
        <v>03</v>
      </c>
      <c r="D80" s="1" t="str">
        <v>F</v>
      </c>
      <c r="E80" s="1" t="str">
        <v>03</v>
      </c>
      <c r="F80" s="1" t="str">
        <f t="shared" si="53"/>
        <v/>
      </c>
      <c r="G80" s="1" t="str">
        <f t="shared" si="54"/>
        <v/>
      </c>
      <c r="H80" s="1" t="b">
        <v>0</v>
      </c>
      <c r="K80" s="1" t="s">
        <v>31</v>
      </c>
      <c r="L80" s="1" t="s">
        <v>12</v>
      </c>
      <c r="M80" s="2">
        <v>1</v>
      </c>
      <c r="N80" s="3" t="str">
        <f>IF(N$15&gt;teams,"",INDEX(teamsList,Analysis11!N$15))</f>
        <v>A</v>
      </c>
      <c r="O80" s="3" t="str">
        <f>IF(O$15&gt;teams,"",INDEX(teamsList,Analysis11!O$15))</f>
        <v>B</v>
      </c>
      <c r="P80" s="3" t="str">
        <f>IF(P$15&gt;teams,"",INDEX(teamsList,Analysis11!P$15))</f>
        <v>C</v>
      </c>
      <c r="Q80" s="3" t="str">
        <f>IF(Q$15&gt;teams,"",INDEX(teamsList,Analysis11!Q$15))</f>
        <v>D</v>
      </c>
      <c r="R80" s="3" t="str">
        <f>IF(R$15&gt;teams,"",INDEX(teamsList,Analysis11!R$15))</f>
        <v>E</v>
      </c>
      <c r="S80" s="3" t="str">
        <f>IF(S$15&gt;teams,"",INDEX(teamsList,Analysis11!S$15))</f>
        <v>F</v>
      </c>
      <c r="T80" s="3" t="str">
        <f>IF(T$15&gt;teams,"",INDEX(teamsList,Analysis11!T$15))</f>
        <v>G</v>
      </c>
      <c r="U80" s="3" t="str">
        <f>IF(U$15&gt;teams,"",INDEX(teamsList,Analysis11!U$15))</f>
        <v>H</v>
      </c>
      <c r="V80" s="3" t="str">
        <f>IF(V$15&gt;teams,"",INDEX(teamsList,Analysis11!V$15))</f>
        <v>I</v>
      </c>
      <c r="W80" s="3" t="str">
        <f>IF(W$15&gt;teams,"",INDEX(teamsList,Analysis11!W$15))</f>
        <v>J</v>
      </c>
      <c r="X80" s="3" t="str">
        <f>IF(X$15&gt;teams,"",INDEX(teamsList,Analysis11!X$15))</f>
        <v>K</v>
      </c>
      <c r="Y80" s="3" t="str">
        <f>IF(Y$15&gt;teams,"",INDEX(teamsList,Analysis11!Y$15))</f>
        <v/>
      </c>
      <c r="Z80" s="3" t="str">
        <f>IF(Z$15&gt;teams,"",INDEX(teamsList,Analysis11!Z$15))</f>
        <v/>
      </c>
      <c r="AA80" s="3" t="str">
        <f>IF(AA$15&gt;teams,"",INDEX(teamsList,Analysis11!AA$15))</f>
        <v/>
      </c>
      <c r="AB80" s="3" t="str">
        <f>IF(AB$15&gt;teams,"",INDEX(teamsList,Analysis11!AB$15))</f>
        <v/>
      </c>
      <c r="AC80" s="3" t="str">
        <f>IF(AC$15&gt;teams,"",INDEX(teamsList,Analysis11!AC$15))</f>
        <v/>
      </c>
      <c r="AD80" s="3" t="str">
        <f>IF(AD$15&gt;teams,"",INDEX(teamsList,Analysis11!AD$15))</f>
        <v/>
      </c>
      <c r="AE80" s="3" t="str">
        <f>IF(AE$15&gt;teams,"",INDEX(teamsList,Analysis11!AE$15))</f>
        <v/>
      </c>
      <c r="AF80" s="3" t="str">
        <f>IF(AF$15&gt;teams,"",INDEX(teamsList,Analysis11!AF$15))</f>
        <v/>
      </c>
      <c r="AG80" s="3" t="str">
        <f>IF(AG$15&gt;teams,"",INDEX(teamsList,Analysis11!AG$15))</f>
        <v/>
      </c>
      <c r="AH80" s="3" t="str">
        <f>IF(AH$15&gt;teams,"",INDEX(teamsList,Analysis11!AH$15))</f>
        <v/>
      </c>
      <c r="AI80" s="3" t="str">
        <f>IF(AI$15&gt;teams,"",INDEX(teamsList,Analysis11!AI$15))</f>
        <v/>
      </c>
      <c r="AJ80" s="3" t="str">
        <f>IF(AJ$15&gt;teams,"",INDEX(teamsList,Analysis11!AJ$15))</f>
        <v/>
      </c>
      <c r="AK80" s="3" t="str">
        <f>IF(AK$15&gt;teams,"",INDEX(teamsList,Analysis11!AK$15))</f>
        <v/>
      </c>
      <c r="AL80" s="3" t="str">
        <f>IF(AL$15&gt;teams,"",INDEX(teamsList,Analysis11!AL$15))</f>
        <v/>
      </c>
      <c r="AM80" s="3" t="str">
        <f>IF(AM$15&gt;teams,"",INDEX(teamsList,Analysis11!AM$15))</f>
        <v/>
      </c>
    </row>
    <row r="81" spans="1:39">
      <c r="A81" s="2" t="str">
        <v>2</v>
      </c>
      <c r="B81" s="1" t="str">
        <v>G</v>
      </c>
      <c r="C81" s="1" t="str">
        <v>03</v>
      </c>
      <c r="D81" s="1" t="str">
        <v>H</v>
      </c>
      <c r="E81" s="1" t="str">
        <v>03</v>
      </c>
      <c r="F81" s="1" t="str">
        <f t="shared" si="53"/>
        <v/>
      </c>
      <c r="G81" s="1" t="str">
        <f t="shared" si="54"/>
        <v/>
      </c>
      <c r="H81" s="1" t="b">
        <v>0</v>
      </c>
      <c r="K81" s="3" t="s">
        <v>62</v>
      </c>
      <c r="N81" s="2" t="str" cm="1">
        <f t="array" aca="1" ref="N81" ca="1">LEFT(_xlfn.XLOOKUP(N$80&amp;$K81,OFFSET(Pairings11!$C$6,($M$80-1)*gamesPerRound,0,Analysis11!gamesPerRound,1),OFFSET(Pairings11!$D$6,($M$80-1)*gamesPerRound,0,Analysis11!gamesPerRound,1),
_xlfn.XLOOKUP(N$80&amp;$K81,OFFSET(Pairings11!$D$6,($M$80-1)*gamesPerRound,0,Analysis11!gamesPerRound,1),OFFSET(Pairings11!$C$6,($M$80-1)*gamesPerRound,0,Analysis11!gamesPerRound,1),"")),1)</f>
        <v>K</v>
      </c>
      <c r="O81" s="2" t="str" cm="1">
        <f t="array" aca="1" ref="O81" ca="1">LEFT(_xlfn.XLOOKUP(O$80&amp;$K81,OFFSET(Pairings11!$C$6,($M$80-1)*gamesPerRound,0,Analysis11!gamesPerRound,1),OFFSET(Pairings11!$D$6,($M$80-1)*gamesPerRound,0,Analysis11!gamesPerRound,1),
_xlfn.XLOOKUP(O$80&amp;$K81,OFFSET(Pairings11!$D$6,($M$80-1)*gamesPerRound,0,Analysis11!gamesPerRound,1),OFFSET(Pairings11!$C$6,($M$80-1)*gamesPerRound,0,Analysis11!gamesPerRound,1),"")),1)</f>
        <v>A</v>
      </c>
      <c r="P81" s="2" t="str" cm="1">
        <f t="array" aca="1" ref="P81" ca="1">LEFT(_xlfn.XLOOKUP(P$80&amp;$K81,OFFSET(Pairings11!$C$6,($M$80-1)*gamesPerRound,0,Analysis11!gamesPerRound,1),OFFSET(Pairings11!$D$6,($M$80-1)*gamesPerRound,0,Analysis11!gamesPerRound,1),
_xlfn.XLOOKUP(P$80&amp;$K81,OFFSET(Pairings11!$D$6,($M$80-1)*gamesPerRound,0,Analysis11!gamesPerRound,1),OFFSET(Pairings11!$C$6,($M$80-1)*gamesPerRound,0,Analysis11!gamesPerRound,1),"")),1)</f>
        <v>G</v>
      </c>
      <c r="Q81" s="2" t="str" cm="1">
        <f t="array" aca="1" ref="Q81" ca="1">LEFT(_xlfn.XLOOKUP(Q$80&amp;$K81,OFFSET(Pairings11!$C$6,($M$80-1)*gamesPerRound,0,Analysis11!gamesPerRound,1),OFFSET(Pairings11!$D$6,($M$80-1)*gamesPerRound,0,Analysis11!gamesPerRound,1),
_xlfn.XLOOKUP(Q$80&amp;$K81,OFFSET(Pairings11!$D$6,($M$80-1)*gamesPerRound,0,Analysis11!gamesPerRound,1),OFFSET(Pairings11!$C$6,($M$80-1)*gamesPerRound,0,Analysis11!gamesPerRound,1),"")),1)</f>
        <v>E</v>
      </c>
      <c r="R81" s="2" t="str" cm="1">
        <f t="array" aca="1" ref="R81" ca="1">LEFT(_xlfn.XLOOKUP(R$80&amp;$K81,OFFSET(Pairings11!$C$6,($M$80-1)*gamesPerRound,0,Analysis11!gamesPerRound,1),OFFSET(Pairings11!$D$6,($M$80-1)*gamesPerRound,0,Analysis11!gamesPerRound,1),
_xlfn.XLOOKUP(R$80&amp;$K81,OFFSET(Pairings11!$D$6,($M$80-1)*gamesPerRound,0,Analysis11!gamesPerRound,1),OFFSET(Pairings11!$C$6,($M$80-1)*gamesPerRound,0,Analysis11!gamesPerRound,1),"")),1)</f>
        <v>D</v>
      </c>
      <c r="S81" s="2" t="str" cm="1">
        <f t="array" aca="1" ref="S81" ca="1">LEFT(_xlfn.XLOOKUP(S$80&amp;$K81,OFFSET(Pairings11!$C$6,($M$80-1)*gamesPerRound,0,Analysis11!gamesPerRound,1),OFFSET(Pairings11!$D$6,($M$80-1)*gamesPerRound,0,Analysis11!gamesPerRound,1),
_xlfn.XLOOKUP(S$80&amp;$K81,OFFSET(Pairings11!$D$6,($M$80-1)*gamesPerRound,0,Analysis11!gamesPerRound,1),OFFSET(Pairings11!$C$6,($M$80-1)*gamesPerRound,0,Analysis11!gamesPerRound,1),"")),1)</f>
        <v>J</v>
      </c>
      <c r="T81" s="2" t="str" cm="1">
        <f t="array" aca="1" ref="T81" ca="1">LEFT(_xlfn.XLOOKUP(T$80&amp;$K81,OFFSET(Pairings11!$C$6,($M$80-1)*gamesPerRound,0,Analysis11!gamesPerRound,1),OFFSET(Pairings11!$D$6,($M$80-1)*gamesPerRound,0,Analysis11!gamesPerRound,1),
_xlfn.XLOOKUP(T$80&amp;$K81,OFFSET(Pairings11!$D$6,($M$80-1)*gamesPerRound,0,Analysis11!gamesPerRound,1),OFFSET(Pairings11!$C$6,($M$80-1)*gamesPerRound,0,Analysis11!gamesPerRound,1),"")),1)</f>
        <v>C</v>
      </c>
      <c r="U81" s="2" t="str" cm="1">
        <f t="array" aca="1" ref="U81" ca="1">LEFT(_xlfn.XLOOKUP(U$80&amp;$K81,OFFSET(Pairings11!$C$6,($M$80-1)*gamesPerRound,0,Analysis11!gamesPerRound,1),OFFSET(Pairings11!$D$6,($M$80-1)*gamesPerRound,0,Analysis11!gamesPerRound,1),
_xlfn.XLOOKUP(U$80&amp;$K81,OFFSET(Pairings11!$D$6,($M$80-1)*gamesPerRound,0,Analysis11!gamesPerRound,1),OFFSET(Pairings11!$C$6,($M$80-1)*gamesPerRound,0,Analysis11!gamesPerRound,1),"")),1)</f>
        <v>I</v>
      </c>
      <c r="V81" s="2" t="str" cm="1">
        <f t="array" aca="1" ref="V81" ca="1">LEFT(_xlfn.XLOOKUP(V$80&amp;$K81,OFFSET(Pairings11!$C$6,($M$80-1)*gamesPerRound,0,Analysis11!gamesPerRound,1),OFFSET(Pairings11!$D$6,($M$80-1)*gamesPerRound,0,Analysis11!gamesPerRound,1),
_xlfn.XLOOKUP(V$80&amp;$K81,OFFSET(Pairings11!$D$6,($M$80-1)*gamesPerRound,0,Analysis11!gamesPerRound,1),OFFSET(Pairings11!$C$6,($M$80-1)*gamesPerRound,0,Analysis11!gamesPerRound,1),"")),1)</f>
        <v>H</v>
      </c>
      <c r="W81" s="2" t="str" cm="1">
        <f t="array" aca="1" ref="W81" ca="1">LEFT(_xlfn.XLOOKUP(W$80&amp;$K81,OFFSET(Pairings11!$C$6,($M$80-1)*gamesPerRound,0,Analysis11!gamesPerRound,1),OFFSET(Pairings11!$D$6,($M$80-1)*gamesPerRound,0,Analysis11!gamesPerRound,1),
_xlfn.XLOOKUP(W$80&amp;$K81,OFFSET(Pairings11!$D$6,($M$80-1)*gamesPerRound,0,Analysis11!gamesPerRound,1),OFFSET(Pairings11!$C$6,($M$80-1)*gamesPerRound,0,Analysis11!gamesPerRound,1),"")),1)</f>
        <v>F</v>
      </c>
      <c r="X81" s="2" t="str" cm="1">
        <f t="array" aca="1" ref="X81" ca="1">LEFT(_xlfn.XLOOKUP(X$80&amp;$K81,OFFSET(Pairings11!$C$6,($M$80-1)*gamesPerRound,0,Analysis11!gamesPerRound,1),OFFSET(Pairings11!$D$6,($M$80-1)*gamesPerRound,0,Analysis11!gamesPerRound,1),
_xlfn.XLOOKUP(X$80&amp;$K81,OFFSET(Pairings11!$D$6,($M$80-1)*gamesPerRound,0,Analysis11!gamesPerRound,1),OFFSET(Pairings11!$C$6,($M$80-1)*gamesPerRound,0,Analysis11!gamesPerRound,1),"")),1)</f>
        <v>A</v>
      </c>
      <c r="Y81" s="2" t="str" cm="1">
        <f t="array" aca="1" ref="Y81" ca="1">LEFT(_xlfn.XLOOKUP(Y$80&amp;$K81,OFFSET(Pairings11!$C$6,($M$80-1)*gamesPerRound,0,Analysis11!gamesPerRound,1),OFFSET(Pairings11!$D$6,($M$80-1)*gamesPerRound,0,Analysis11!gamesPerRound,1),
_xlfn.XLOOKUP(Y$80&amp;$K81,OFFSET(Pairings11!$D$6,($M$80-1)*gamesPerRound,0,Analysis11!gamesPerRound,1),OFFSET(Pairings11!$C$6,($M$80-1)*gamesPerRound,0,Analysis11!gamesPerRound,1),"")),1)</f>
        <v/>
      </c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</row>
    <row r="82" spans="1:39">
      <c r="A82" s="2" t="str">
        <v>2</v>
      </c>
      <c r="B82" s="1" t="str">
        <v>D</v>
      </c>
      <c r="C82" s="1" t="str">
        <v>04</v>
      </c>
      <c r="D82" s="1" t="str">
        <v>C</v>
      </c>
      <c r="E82" s="1" t="str">
        <v>03</v>
      </c>
      <c r="F82" s="1" t="str">
        <f t="shared" si="53"/>
        <v>D.04</v>
      </c>
      <c r="G82" s="1" t="str">
        <f t="shared" si="54"/>
        <v>C.03</v>
      </c>
      <c r="H82" s="1" t="b">
        <v>0</v>
      </c>
      <c r="K82" s="3" t="s">
        <v>63</v>
      </c>
      <c r="N82" s="2" t="str" cm="1">
        <f t="array" aca="1" ref="N82" ca="1">LEFT(_xlfn.XLOOKUP(N$80&amp;$K82,OFFSET(Pairings11!$C$6,($M$80-1)*gamesPerRound,0,Analysis11!gamesPerRound,1),OFFSET(Pairings11!$D$6,($M$80-1)*gamesPerRound,0,Analysis11!gamesPerRound,1),
_xlfn.XLOOKUP(N$80&amp;$K82,OFFSET(Pairings11!$D$6,($M$80-1)*gamesPerRound,0,Analysis11!gamesPerRound,1),OFFSET(Pairings11!$C$6,($M$80-1)*gamesPerRound,0,Analysis11!gamesPerRound,1),"")),1)</f>
        <v>B</v>
      </c>
      <c r="O82" s="2" t="str" cm="1">
        <f t="array" aca="1" ref="O82" ca="1">LEFT(_xlfn.XLOOKUP(O$80&amp;$K82,OFFSET(Pairings11!$C$6,($M$80-1)*gamesPerRound,0,Analysis11!gamesPerRound,1),OFFSET(Pairings11!$D$6,($M$80-1)*gamesPerRound,0,Analysis11!gamesPerRound,1),
_xlfn.XLOOKUP(O$80&amp;$K82,OFFSET(Pairings11!$D$6,($M$80-1)*gamesPerRound,0,Analysis11!gamesPerRound,1),OFFSET(Pairings11!$C$6,($M$80-1)*gamesPerRound,0,Analysis11!gamesPerRound,1),"")),1)</f>
        <v>H</v>
      </c>
      <c r="P82" s="2" t="str" cm="1">
        <f t="array" aca="1" ref="P82" ca="1">LEFT(_xlfn.XLOOKUP(P$80&amp;$K82,OFFSET(Pairings11!$C$6,($M$80-1)*gamesPerRound,0,Analysis11!gamesPerRound,1),OFFSET(Pairings11!$D$6,($M$80-1)*gamesPerRound,0,Analysis11!gamesPerRound,1),
_xlfn.XLOOKUP(P$80&amp;$K82,OFFSET(Pairings11!$D$6,($M$80-1)*gamesPerRound,0,Analysis11!gamesPerRound,1),OFFSET(Pairings11!$C$6,($M$80-1)*gamesPerRound,0,Analysis11!gamesPerRound,1),"")),1)</f>
        <v>K</v>
      </c>
      <c r="Q82" s="2" t="str" cm="1">
        <f t="array" aca="1" ref="Q82" ca="1">LEFT(_xlfn.XLOOKUP(Q$80&amp;$K82,OFFSET(Pairings11!$C$6,($M$80-1)*gamesPerRound,0,Analysis11!gamesPerRound,1),OFFSET(Pairings11!$D$6,($M$80-1)*gamesPerRound,0,Analysis11!gamesPerRound,1),
_xlfn.XLOOKUP(Q$80&amp;$K82,OFFSET(Pairings11!$D$6,($M$80-1)*gamesPerRound,0,Analysis11!gamesPerRound,1),OFFSET(Pairings11!$C$6,($M$80-1)*gamesPerRound,0,Analysis11!gamesPerRound,1),"")),1)</f>
        <v>I</v>
      </c>
      <c r="R82" s="2" t="str" cm="1">
        <f t="array" aca="1" ref="R82" ca="1">LEFT(_xlfn.XLOOKUP(R$80&amp;$K82,OFFSET(Pairings11!$C$6,($M$80-1)*gamesPerRound,0,Analysis11!gamesPerRound,1),OFFSET(Pairings11!$D$6,($M$80-1)*gamesPerRound,0,Analysis11!gamesPerRound,1),
_xlfn.XLOOKUP(R$80&amp;$K82,OFFSET(Pairings11!$D$6,($M$80-1)*gamesPerRound,0,Analysis11!gamesPerRound,1),OFFSET(Pairings11!$C$6,($M$80-1)*gamesPerRound,0,Analysis11!gamesPerRound,1),"")),1)</f>
        <v>J</v>
      </c>
      <c r="S82" s="2" t="str" cm="1">
        <f t="array" aca="1" ref="S82" ca="1">LEFT(_xlfn.XLOOKUP(S$80&amp;$K82,OFFSET(Pairings11!$C$6,($M$80-1)*gamesPerRound,0,Analysis11!gamesPerRound,1),OFFSET(Pairings11!$D$6,($M$80-1)*gamesPerRound,0,Analysis11!gamesPerRound,1),
_xlfn.XLOOKUP(S$80&amp;$K82,OFFSET(Pairings11!$D$6,($M$80-1)*gamesPerRound,0,Analysis11!gamesPerRound,1),OFFSET(Pairings11!$C$6,($M$80-1)*gamesPerRound,0,Analysis11!gamesPerRound,1),"")),1)</f>
        <v>G</v>
      </c>
      <c r="T82" s="2" t="str" cm="1">
        <f t="array" aca="1" ref="T82" ca="1">LEFT(_xlfn.XLOOKUP(T$80&amp;$K82,OFFSET(Pairings11!$C$6,($M$80-1)*gamesPerRound,0,Analysis11!gamesPerRound,1),OFFSET(Pairings11!$D$6,($M$80-1)*gamesPerRound,0,Analysis11!gamesPerRound,1),
_xlfn.XLOOKUP(T$80&amp;$K82,OFFSET(Pairings11!$D$6,($M$80-1)*gamesPerRound,0,Analysis11!gamesPerRound,1),OFFSET(Pairings11!$C$6,($M$80-1)*gamesPerRound,0,Analysis11!gamesPerRound,1),"")),1)</f>
        <v>F</v>
      </c>
      <c r="U82" s="2" t="str" cm="1">
        <f t="array" aca="1" ref="U82" ca="1">LEFT(_xlfn.XLOOKUP(U$80&amp;$K82,OFFSET(Pairings11!$C$6,($M$80-1)*gamesPerRound,0,Analysis11!gamesPerRound,1),OFFSET(Pairings11!$D$6,($M$80-1)*gamesPerRound,0,Analysis11!gamesPerRound,1),
_xlfn.XLOOKUP(U$80&amp;$K82,OFFSET(Pairings11!$D$6,($M$80-1)*gamesPerRound,0,Analysis11!gamesPerRound,1),OFFSET(Pairings11!$C$6,($M$80-1)*gamesPerRound,0,Analysis11!gamesPerRound,1),"")),1)</f>
        <v>B</v>
      </c>
      <c r="V82" s="2" t="str" cm="1">
        <f t="array" aca="1" ref="V82" ca="1">LEFT(_xlfn.XLOOKUP(V$80&amp;$K82,OFFSET(Pairings11!$C$6,($M$80-1)*gamesPerRound,0,Analysis11!gamesPerRound,1),OFFSET(Pairings11!$D$6,($M$80-1)*gamesPerRound,0,Analysis11!gamesPerRound,1),
_xlfn.XLOOKUP(V$80&amp;$K82,OFFSET(Pairings11!$D$6,($M$80-1)*gamesPerRound,0,Analysis11!gamesPerRound,1),OFFSET(Pairings11!$C$6,($M$80-1)*gamesPerRound,0,Analysis11!gamesPerRound,1),"")),1)</f>
        <v>D</v>
      </c>
      <c r="W82" s="2" t="str" cm="1">
        <f t="array" aca="1" ref="W82" ca="1">LEFT(_xlfn.XLOOKUP(W$80&amp;$K82,OFFSET(Pairings11!$C$6,($M$80-1)*gamesPerRound,0,Analysis11!gamesPerRound,1),OFFSET(Pairings11!$D$6,($M$80-1)*gamesPerRound,0,Analysis11!gamesPerRound,1),
_xlfn.XLOOKUP(W$80&amp;$K82,OFFSET(Pairings11!$D$6,($M$80-1)*gamesPerRound,0,Analysis11!gamesPerRound,1),OFFSET(Pairings11!$C$6,($M$80-1)*gamesPerRound,0,Analysis11!gamesPerRound,1),"")),1)</f>
        <v>E</v>
      </c>
      <c r="X82" s="2" t="str" cm="1">
        <f t="array" aca="1" ref="X82" ca="1">LEFT(_xlfn.XLOOKUP(X$80&amp;$K82,OFFSET(Pairings11!$C$6,($M$80-1)*gamesPerRound,0,Analysis11!gamesPerRound,1),OFFSET(Pairings11!$D$6,($M$80-1)*gamesPerRound,0,Analysis11!gamesPerRound,1),
_xlfn.XLOOKUP(X$80&amp;$K82,OFFSET(Pairings11!$D$6,($M$80-1)*gamesPerRound,0,Analysis11!gamesPerRound,1),OFFSET(Pairings11!$C$6,($M$80-1)*gamesPerRound,0,Analysis11!gamesPerRound,1),"")),1)</f>
        <v>C</v>
      </c>
      <c r="Y82" s="2" t="str" cm="1">
        <f t="array" aca="1" ref="Y82" ca="1">LEFT(_xlfn.XLOOKUP(Y$80&amp;$K82,OFFSET(Pairings11!$C$6,($M$80-1)*gamesPerRound,0,Analysis11!gamesPerRound,1),OFFSET(Pairings11!$D$6,($M$80-1)*gamesPerRound,0,Analysis11!gamesPerRound,1),
_xlfn.XLOOKUP(Y$80&amp;$K82,OFFSET(Pairings11!$D$6,($M$80-1)*gamesPerRound,0,Analysis11!gamesPerRound,1),OFFSET(Pairings11!$C$6,($M$80-1)*gamesPerRound,0,Analysis11!gamesPerRound,1),"")),1)</f>
        <v/>
      </c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</row>
    <row r="83" spans="1:39">
      <c r="A83" s="2" t="str">
        <v>2</v>
      </c>
      <c r="B83" s="1" t="str">
        <v>B</v>
      </c>
      <c r="C83" s="1" t="str">
        <v>04</v>
      </c>
      <c r="D83" s="1" t="str">
        <v>A</v>
      </c>
      <c r="E83" s="1" t="str">
        <v>04</v>
      </c>
      <c r="F83" s="1" t="str">
        <f t="shared" si="53"/>
        <v/>
      </c>
      <c r="G83" s="1" t="str">
        <f t="shared" si="54"/>
        <v/>
      </c>
      <c r="H83" s="1" t="b">
        <v>0</v>
      </c>
      <c r="K83" s="3" t="s">
        <v>64</v>
      </c>
      <c r="N83" s="2" t="str" cm="1">
        <f t="array" aca="1" ref="N83" ca="1">LEFT(_xlfn.XLOOKUP(N$80&amp;$K83,OFFSET(Pairings11!$C$6,($M$80-1)*gamesPerRound,0,Analysis11!gamesPerRound,1),OFFSET(Pairings11!$D$6,($M$80-1)*gamesPerRound,0,Analysis11!gamesPerRound,1),
_xlfn.XLOOKUP(N$80&amp;$K83,OFFSET(Pairings11!$D$6,($M$80-1)*gamesPerRound,0,Analysis11!gamesPerRound,1),OFFSET(Pairings11!$C$6,($M$80-1)*gamesPerRound,0,Analysis11!gamesPerRound,1),"")),1)</f>
        <v>F</v>
      </c>
      <c r="O83" s="2" t="str" cm="1">
        <f t="array" aca="1" ref="O83" ca="1">LEFT(_xlfn.XLOOKUP(O$80&amp;$K83,OFFSET(Pairings11!$C$6,($M$80-1)*gamesPerRound,0,Analysis11!gamesPerRound,1),OFFSET(Pairings11!$D$6,($M$80-1)*gamesPerRound,0,Analysis11!gamesPerRound,1),
_xlfn.XLOOKUP(O$80&amp;$K83,OFFSET(Pairings11!$D$6,($M$80-1)*gamesPerRound,0,Analysis11!gamesPerRound,1),OFFSET(Pairings11!$C$6,($M$80-1)*gamesPerRound,0,Analysis11!gamesPerRound,1),"")),1)</f>
        <v>C</v>
      </c>
      <c r="P83" s="2" t="str" cm="1">
        <f t="array" aca="1" ref="P83" ca="1">LEFT(_xlfn.XLOOKUP(P$80&amp;$K83,OFFSET(Pairings11!$C$6,($M$80-1)*gamesPerRound,0,Analysis11!gamesPerRound,1),OFFSET(Pairings11!$D$6,($M$80-1)*gamesPerRound,0,Analysis11!gamesPerRound,1),
_xlfn.XLOOKUP(P$80&amp;$K83,OFFSET(Pairings11!$D$6,($M$80-1)*gamesPerRound,0,Analysis11!gamesPerRound,1),OFFSET(Pairings11!$C$6,($M$80-1)*gamesPerRound,0,Analysis11!gamesPerRound,1),"")),1)</f>
        <v>B</v>
      </c>
      <c r="Q83" s="2" t="str" cm="1">
        <f t="array" aca="1" ref="Q83" ca="1">LEFT(_xlfn.XLOOKUP(Q$80&amp;$K83,OFFSET(Pairings11!$C$6,($M$80-1)*gamesPerRound,0,Analysis11!gamesPerRound,1),OFFSET(Pairings11!$D$6,($M$80-1)*gamesPerRound,0,Analysis11!gamesPerRound,1),
_xlfn.XLOOKUP(Q$80&amp;$K83,OFFSET(Pairings11!$D$6,($M$80-1)*gamesPerRound,0,Analysis11!gamesPerRound,1),OFFSET(Pairings11!$C$6,($M$80-1)*gamesPerRound,0,Analysis11!gamesPerRound,1),"")),1)</f>
        <v>G</v>
      </c>
      <c r="R83" s="2" t="str" cm="1">
        <f t="array" aca="1" ref="R83" ca="1">LEFT(_xlfn.XLOOKUP(R$80&amp;$K83,OFFSET(Pairings11!$C$6,($M$80-1)*gamesPerRound,0,Analysis11!gamesPerRound,1),OFFSET(Pairings11!$D$6,($M$80-1)*gamesPerRound,0,Analysis11!gamesPerRound,1),
_xlfn.XLOOKUP(R$80&amp;$K83,OFFSET(Pairings11!$D$6,($M$80-1)*gamesPerRound,0,Analysis11!gamesPerRound,1),OFFSET(Pairings11!$C$6,($M$80-1)*gamesPerRound,0,Analysis11!gamesPerRound,1),"")),1)</f>
        <v>K</v>
      </c>
      <c r="S83" s="2" t="str" cm="1">
        <f t="array" aca="1" ref="S83" ca="1">LEFT(_xlfn.XLOOKUP(S$80&amp;$K83,OFFSET(Pairings11!$C$6,($M$80-1)*gamesPerRound,0,Analysis11!gamesPerRound,1),OFFSET(Pairings11!$D$6,($M$80-1)*gamesPerRound,0,Analysis11!gamesPerRound,1),
_xlfn.XLOOKUP(S$80&amp;$K83,OFFSET(Pairings11!$D$6,($M$80-1)*gamesPerRound,0,Analysis11!gamesPerRound,1),OFFSET(Pairings11!$C$6,($M$80-1)*gamesPerRound,0,Analysis11!gamesPerRound,1),"")),1)</f>
        <v>A</v>
      </c>
      <c r="T83" s="2" t="str" cm="1">
        <f t="array" aca="1" ref="T83" ca="1">LEFT(_xlfn.XLOOKUP(T$80&amp;$K83,OFFSET(Pairings11!$C$6,($M$80-1)*gamesPerRound,0,Analysis11!gamesPerRound,1),OFFSET(Pairings11!$D$6,($M$80-1)*gamesPerRound,0,Analysis11!gamesPerRound,1),
_xlfn.XLOOKUP(T$80&amp;$K83,OFFSET(Pairings11!$D$6,($M$80-1)*gamesPerRound,0,Analysis11!gamesPerRound,1),OFFSET(Pairings11!$C$6,($M$80-1)*gamesPerRound,0,Analysis11!gamesPerRound,1),"")),1)</f>
        <v>D</v>
      </c>
      <c r="U83" s="2" t="str" cm="1">
        <f t="array" aca="1" ref="U83" ca="1">LEFT(_xlfn.XLOOKUP(U$80&amp;$K83,OFFSET(Pairings11!$C$6,($M$80-1)*gamesPerRound,0,Analysis11!gamesPerRound,1),OFFSET(Pairings11!$D$6,($M$80-1)*gamesPerRound,0,Analysis11!gamesPerRound,1),
_xlfn.XLOOKUP(U$80&amp;$K83,OFFSET(Pairings11!$D$6,($M$80-1)*gamesPerRound,0,Analysis11!gamesPerRound,1),OFFSET(Pairings11!$C$6,($M$80-1)*gamesPerRound,0,Analysis11!gamesPerRound,1),"")),1)</f>
        <v>B</v>
      </c>
      <c r="V83" s="2" t="str" cm="1">
        <f t="array" aca="1" ref="V83" ca="1">LEFT(_xlfn.XLOOKUP(V$80&amp;$K83,OFFSET(Pairings11!$C$6,($M$80-1)*gamesPerRound,0,Analysis11!gamesPerRound,1),OFFSET(Pairings11!$D$6,($M$80-1)*gamesPerRound,0,Analysis11!gamesPerRound,1),
_xlfn.XLOOKUP(V$80&amp;$K83,OFFSET(Pairings11!$D$6,($M$80-1)*gamesPerRound,0,Analysis11!gamesPerRound,1),OFFSET(Pairings11!$C$6,($M$80-1)*gamesPerRound,0,Analysis11!gamesPerRound,1),"")),1)</f>
        <v>J</v>
      </c>
      <c r="W83" s="2" t="str" cm="1">
        <f t="array" aca="1" ref="W83" ca="1">LEFT(_xlfn.XLOOKUP(W$80&amp;$K83,OFFSET(Pairings11!$C$6,($M$80-1)*gamesPerRound,0,Analysis11!gamesPerRound,1),OFFSET(Pairings11!$D$6,($M$80-1)*gamesPerRound,0,Analysis11!gamesPerRound,1),
_xlfn.XLOOKUP(W$80&amp;$K83,OFFSET(Pairings11!$D$6,($M$80-1)*gamesPerRound,0,Analysis11!gamesPerRound,1),OFFSET(Pairings11!$C$6,($M$80-1)*gamesPerRound,0,Analysis11!gamesPerRound,1),"")),1)</f>
        <v>I</v>
      </c>
      <c r="X83" s="2" t="str" cm="1">
        <f t="array" aca="1" ref="X83" ca="1">LEFT(_xlfn.XLOOKUP(X$80&amp;$K83,OFFSET(Pairings11!$C$6,($M$80-1)*gamesPerRound,0,Analysis11!gamesPerRound,1),OFFSET(Pairings11!$D$6,($M$80-1)*gamesPerRound,0,Analysis11!gamesPerRound,1),
_xlfn.XLOOKUP(X$80&amp;$K83,OFFSET(Pairings11!$D$6,($M$80-1)*gamesPerRound,0,Analysis11!gamesPerRound,1),OFFSET(Pairings11!$C$6,($M$80-1)*gamesPerRound,0,Analysis11!gamesPerRound,1),"")),1)</f>
        <v>E</v>
      </c>
      <c r="Y83" s="2" t="str" cm="1">
        <f t="array" aca="1" ref="Y83" ca="1">LEFT(_xlfn.XLOOKUP(Y$80&amp;$K83,OFFSET(Pairings11!$C$6,($M$80-1)*gamesPerRound,0,Analysis11!gamesPerRound,1),OFFSET(Pairings11!$D$6,($M$80-1)*gamesPerRound,0,Analysis11!gamesPerRound,1),
_xlfn.XLOOKUP(Y$80&amp;$K83,OFFSET(Pairings11!$D$6,($M$80-1)*gamesPerRound,0,Analysis11!gamesPerRound,1),OFFSET(Pairings11!$C$6,($M$80-1)*gamesPerRound,0,Analysis11!gamesPerRound,1),"")),1)</f>
        <v/>
      </c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</row>
    <row r="84" spans="1:39">
      <c r="A84" s="2" t="str">
        <v>2</v>
      </c>
      <c r="B84" s="1" t="str">
        <v>E</v>
      </c>
      <c r="C84" s="1" t="str">
        <v>04</v>
      </c>
      <c r="D84" s="1" t="str">
        <v>C</v>
      </c>
      <c r="E84" s="1" t="str">
        <v>04</v>
      </c>
      <c r="F84" s="1" t="str">
        <f t="shared" si="53"/>
        <v/>
      </c>
      <c r="G84" s="1" t="str">
        <f t="shared" si="54"/>
        <v/>
      </c>
      <c r="H84" s="1" t="b">
        <v>0</v>
      </c>
      <c r="J84" s="17"/>
      <c r="K84" s="3" t="s">
        <v>65</v>
      </c>
      <c r="N84" s="2" t="str" cm="1">
        <f t="array" aca="1" ref="N84" ca="1">LEFT(_xlfn.XLOOKUP(N$80&amp;$K84,OFFSET(Pairings11!$C$6,($M$80-1)*gamesPerRound,0,Analysis11!gamesPerRound,1),OFFSET(Pairings11!$D$6,($M$80-1)*gamesPerRound,0,Analysis11!gamesPerRound,1),
_xlfn.XLOOKUP(N$80&amp;$K84,OFFSET(Pairings11!$D$6,($M$80-1)*gamesPerRound,0,Analysis11!gamesPerRound,1),OFFSET(Pairings11!$C$6,($M$80-1)*gamesPerRound,0,Analysis11!gamesPerRound,1),"")),1)</f>
        <v>C</v>
      </c>
      <c r="O84" s="2" t="str" cm="1">
        <f t="array" aca="1" ref="O84" ca="1">LEFT(_xlfn.XLOOKUP(O$80&amp;$K84,OFFSET(Pairings11!$C$6,($M$80-1)*gamesPerRound,0,Analysis11!gamesPerRound,1),OFFSET(Pairings11!$D$6,($M$80-1)*gamesPerRound,0,Analysis11!gamesPerRound,1),
_xlfn.XLOOKUP(O$80&amp;$K84,OFFSET(Pairings11!$D$6,($M$80-1)*gamesPerRound,0,Analysis11!gamesPerRound,1),OFFSET(Pairings11!$C$6,($M$80-1)*gamesPerRound,0,Analysis11!gamesPerRound,1),"")),1)</f>
        <v>H</v>
      </c>
      <c r="P84" s="2" t="str" cm="1">
        <f t="array" aca="1" ref="P84" ca="1">LEFT(_xlfn.XLOOKUP(P$80&amp;$K84,OFFSET(Pairings11!$C$6,($M$80-1)*gamesPerRound,0,Analysis11!gamesPerRound,1),OFFSET(Pairings11!$D$6,($M$80-1)*gamesPerRound,0,Analysis11!gamesPerRound,1),
_xlfn.XLOOKUP(P$80&amp;$K84,OFFSET(Pairings11!$D$6,($M$80-1)*gamesPerRound,0,Analysis11!gamesPerRound,1),OFFSET(Pairings11!$C$6,($M$80-1)*gamesPerRound,0,Analysis11!gamesPerRound,1),"")),1)</f>
        <v>A</v>
      </c>
      <c r="Q84" s="2" t="str" cm="1">
        <f t="array" aca="1" ref="Q84" ca="1">LEFT(_xlfn.XLOOKUP(Q$80&amp;$K84,OFFSET(Pairings11!$C$6,($M$80-1)*gamesPerRound,0,Analysis11!gamesPerRound,1),OFFSET(Pairings11!$D$6,($M$80-1)*gamesPerRound,0,Analysis11!gamesPerRound,1),
_xlfn.XLOOKUP(Q$80&amp;$K84,OFFSET(Pairings11!$D$6,($M$80-1)*gamesPerRound,0,Analysis11!gamesPerRound,1),OFFSET(Pairings11!$C$6,($M$80-1)*gamesPerRound,0,Analysis11!gamesPerRound,1),"")),1)</f>
        <v>F</v>
      </c>
      <c r="R84" s="2" t="str" cm="1">
        <f t="array" aca="1" ref="R84" ca="1">LEFT(_xlfn.XLOOKUP(R$80&amp;$K84,OFFSET(Pairings11!$C$6,($M$80-1)*gamesPerRound,0,Analysis11!gamesPerRound,1),OFFSET(Pairings11!$D$6,($M$80-1)*gamesPerRound,0,Analysis11!gamesPerRound,1),
_xlfn.XLOOKUP(R$80&amp;$K84,OFFSET(Pairings11!$D$6,($M$80-1)*gamesPerRound,0,Analysis11!gamesPerRound,1),OFFSET(Pairings11!$C$6,($M$80-1)*gamesPerRound,0,Analysis11!gamesPerRound,1),"")),1)</f>
        <v>J</v>
      </c>
      <c r="S84" s="2" t="str" cm="1">
        <f t="array" aca="1" ref="S84" ca="1">LEFT(_xlfn.XLOOKUP(S$80&amp;$K84,OFFSET(Pairings11!$C$6,($M$80-1)*gamesPerRound,0,Analysis11!gamesPerRound,1),OFFSET(Pairings11!$D$6,($M$80-1)*gamesPerRound,0,Analysis11!gamesPerRound,1),
_xlfn.XLOOKUP(S$80&amp;$K84,OFFSET(Pairings11!$D$6,($M$80-1)*gamesPerRound,0,Analysis11!gamesPerRound,1),OFFSET(Pairings11!$C$6,($M$80-1)*gamesPerRound,0,Analysis11!gamesPerRound,1),"")),1)</f>
        <v>D</v>
      </c>
      <c r="T84" s="2" t="str" cm="1">
        <f t="array" aca="1" ref="T84" ca="1">LEFT(_xlfn.XLOOKUP(T$80&amp;$K84,OFFSET(Pairings11!$C$6,($M$80-1)*gamesPerRound,0,Analysis11!gamesPerRound,1),OFFSET(Pairings11!$D$6,($M$80-1)*gamesPerRound,0,Analysis11!gamesPerRound,1),
_xlfn.XLOOKUP(T$80&amp;$K84,OFFSET(Pairings11!$D$6,($M$80-1)*gamesPerRound,0,Analysis11!gamesPerRound,1),OFFSET(Pairings11!$C$6,($M$80-1)*gamesPerRound,0,Analysis11!gamesPerRound,1),"")),1)</f>
        <v>I</v>
      </c>
      <c r="U84" s="2" t="str" cm="1">
        <f t="array" aca="1" ref="U84" ca="1">LEFT(_xlfn.XLOOKUP(U$80&amp;$K84,OFFSET(Pairings11!$C$6,($M$80-1)*gamesPerRound,0,Analysis11!gamesPerRound,1),OFFSET(Pairings11!$D$6,($M$80-1)*gamesPerRound,0,Analysis11!gamesPerRound,1),
_xlfn.XLOOKUP(U$80&amp;$K84,OFFSET(Pairings11!$D$6,($M$80-1)*gamesPerRound,0,Analysis11!gamesPerRound,1),OFFSET(Pairings11!$C$6,($M$80-1)*gamesPerRound,0,Analysis11!gamesPerRound,1),"")),1)</f>
        <v>K</v>
      </c>
      <c r="V84" s="2" t="str" cm="1">
        <f t="array" aca="1" ref="V84" ca="1">LEFT(_xlfn.XLOOKUP(V$80&amp;$K84,OFFSET(Pairings11!$C$6,($M$80-1)*gamesPerRound,0,Analysis11!gamesPerRound,1),OFFSET(Pairings11!$D$6,($M$80-1)*gamesPerRound,0,Analysis11!gamesPerRound,1),
_xlfn.XLOOKUP(V$80&amp;$K84,OFFSET(Pairings11!$D$6,($M$80-1)*gamesPerRound,0,Analysis11!gamesPerRound,1),OFFSET(Pairings11!$C$6,($M$80-1)*gamesPerRound,0,Analysis11!gamesPerRound,1),"")),1)</f>
        <v>G</v>
      </c>
      <c r="W84" s="2" t="str" cm="1">
        <f t="array" aca="1" ref="W84" ca="1">LEFT(_xlfn.XLOOKUP(W$80&amp;$K84,OFFSET(Pairings11!$C$6,($M$80-1)*gamesPerRound,0,Analysis11!gamesPerRound,1),OFFSET(Pairings11!$D$6,($M$80-1)*gamesPerRound,0,Analysis11!gamesPerRound,1),
_xlfn.XLOOKUP(W$80&amp;$K84,OFFSET(Pairings11!$D$6,($M$80-1)*gamesPerRound,0,Analysis11!gamesPerRound,1),OFFSET(Pairings11!$C$6,($M$80-1)*gamesPerRound,0,Analysis11!gamesPerRound,1),"")),1)</f>
        <v>E</v>
      </c>
      <c r="X84" s="2" t="str" cm="1">
        <f t="array" aca="1" ref="X84" ca="1">LEFT(_xlfn.XLOOKUP(X$80&amp;$K84,OFFSET(Pairings11!$C$6,($M$80-1)*gamesPerRound,0,Analysis11!gamesPerRound,1),OFFSET(Pairings11!$D$6,($M$80-1)*gamesPerRound,0,Analysis11!gamesPerRound,1),
_xlfn.XLOOKUP(X$80&amp;$K84,OFFSET(Pairings11!$D$6,($M$80-1)*gamesPerRound,0,Analysis11!gamesPerRound,1),OFFSET(Pairings11!$C$6,($M$80-1)*gamesPerRound,0,Analysis11!gamesPerRound,1),"")),1)</f>
        <v>H</v>
      </c>
      <c r="Y84" s="2" t="str" cm="1">
        <f t="array" aca="1" ref="Y84" ca="1">LEFT(_xlfn.XLOOKUP(Y$80&amp;$K84,OFFSET(Pairings11!$C$6,($M$80-1)*gamesPerRound,0,Analysis11!gamesPerRound,1),OFFSET(Pairings11!$D$6,($M$80-1)*gamesPerRound,0,Analysis11!gamesPerRound,1),
_xlfn.XLOOKUP(Y$80&amp;$K84,OFFSET(Pairings11!$D$6,($M$80-1)*gamesPerRound,0,Analysis11!gamesPerRound,1),OFFSET(Pairings11!$C$6,($M$80-1)*gamesPerRound,0,Analysis11!gamesPerRound,1),"")),1)</f>
        <v/>
      </c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</row>
    <row r="85" spans="1:39">
      <c r="A85" s="2" t="str">
        <v>2</v>
      </c>
      <c r="B85" s="1" t="str">
        <v>F</v>
      </c>
      <c r="C85" s="1" t="str">
        <v>04</v>
      </c>
      <c r="D85" s="1" t="str">
        <v>K</v>
      </c>
      <c r="E85" s="1" t="str">
        <v>04</v>
      </c>
      <c r="F85" s="1" t="str">
        <f t="shared" si="53"/>
        <v/>
      </c>
      <c r="G85" s="1" t="str">
        <f t="shared" si="54"/>
        <v/>
      </c>
      <c r="H85" s="1" t="b">
        <v>0</v>
      </c>
      <c r="K85" s="3" t="s">
        <v>66</v>
      </c>
      <c r="N85" s="2" t="str" cm="1">
        <f t="array" aca="1" ref="N85" ca="1">LEFT(_xlfn.XLOOKUP(N$80&amp;$K85,OFFSET(Pairings11!$C$6,($M$80-1)*gamesPerRound,0,Analysis11!gamesPerRound,1),OFFSET(Pairings11!$D$6,($M$80-1)*gamesPerRound,0,Analysis11!gamesPerRound,1),
_xlfn.XLOOKUP(N$80&amp;$K85,OFFSET(Pairings11!$D$6,($M$80-1)*gamesPerRound,0,Analysis11!gamesPerRound,1),OFFSET(Pairings11!$C$6,($M$80-1)*gamesPerRound,0,Analysis11!gamesPerRound,1),"")),1)</f>
        <v>H</v>
      </c>
      <c r="O85" s="2" t="str" cm="1">
        <f t="array" aca="1" ref="O85" ca="1">LEFT(_xlfn.XLOOKUP(O$80&amp;$K85,OFFSET(Pairings11!$C$6,($M$80-1)*gamesPerRound,0,Analysis11!gamesPerRound,1),OFFSET(Pairings11!$D$6,($M$80-1)*gamesPerRound,0,Analysis11!gamesPerRound,1),
_xlfn.XLOOKUP(O$80&amp;$K85,OFFSET(Pairings11!$D$6,($M$80-1)*gamesPerRound,0,Analysis11!gamesPerRound,1),OFFSET(Pairings11!$C$6,($M$80-1)*gamesPerRound,0,Analysis11!gamesPerRound,1),"")),1)</f>
        <v>F</v>
      </c>
      <c r="P85" s="2" t="str" cm="1">
        <f t="array" aca="1" ref="P85" ca="1">LEFT(_xlfn.XLOOKUP(P$80&amp;$K85,OFFSET(Pairings11!$C$6,($M$80-1)*gamesPerRound,0,Analysis11!gamesPerRound,1),OFFSET(Pairings11!$D$6,($M$80-1)*gamesPerRound,0,Analysis11!gamesPerRound,1),
_xlfn.XLOOKUP(P$80&amp;$K85,OFFSET(Pairings11!$D$6,($M$80-1)*gamesPerRound,0,Analysis11!gamesPerRound,1),OFFSET(Pairings11!$C$6,($M$80-1)*gamesPerRound,0,Analysis11!gamesPerRound,1),"")),1)</f>
        <v>H</v>
      </c>
      <c r="Q85" s="2" t="str" cm="1">
        <f t="array" aca="1" ref="Q85" ca="1">LEFT(_xlfn.XLOOKUP(Q$80&amp;$K85,OFFSET(Pairings11!$C$6,($M$80-1)*gamesPerRound,0,Analysis11!gamesPerRound,1),OFFSET(Pairings11!$D$6,($M$80-1)*gamesPerRound,0,Analysis11!gamesPerRound,1),
_xlfn.XLOOKUP(Q$80&amp;$K85,OFFSET(Pairings11!$D$6,($M$80-1)*gamesPerRound,0,Analysis11!gamesPerRound,1),OFFSET(Pairings11!$C$6,($M$80-1)*gamesPerRound,0,Analysis11!gamesPerRound,1),"")),1)</f>
        <v>J</v>
      </c>
      <c r="R85" s="2" t="str" cm="1">
        <f t="array" aca="1" ref="R85" ca="1">LEFT(_xlfn.XLOOKUP(R$80&amp;$K85,OFFSET(Pairings11!$C$6,($M$80-1)*gamesPerRound,0,Analysis11!gamesPerRound,1),OFFSET(Pairings11!$D$6,($M$80-1)*gamesPerRound,0,Analysis11!gamesPerRound,1),
_xlfn.XLOOKUP(R$80&amp;$K85,OFFSET(Pairings11!$D$6,($M$80-1)*gamesPerRound,0,Analysis11!gamesPerRound,1),OFFSET(Pairings11!$C$6,($M$80-1)*gamesPerRound,0,Analysis11!gamesPerRound,1),"")),1)</f>
        <v>I</v>
      </c>
      <c r="S85" s="2" t="str" cm="1">
        <f t="array" aca="1" ref="S85" ca="1">LEFT(_xlfn.XLOOKUP(S$80&amp;$K85,OFFSET(Pairings11!$C$6,($M$80-1)*gamesPerRound,0,Analysis11!gamesPerRound,1),OFFSET(Pairings11!$D$6,($M$80-1)*gamesPerRound,0,Analysis11!gamesPerRound,1),
_xlfn.XLOOKUP(S$80&amp;$K85,OFFSET(Pairings11!$D$6,($M$80-1)*gamesPerRound,0,Analysis11!gamesPerRound,1),OFFSET(Pairings11!$C$6,($M$80-1)*gamesPerRound,0,Analysis11!gamesPerRound,1),"")),1)</f>
        <v>B</v>
      </c>
      <c r="T85" s="2" t="str" cm="1">
        <f t="array" aca="1" ref="T85" ca="1">LEFT(_xlfn.XLOOKUP(T$80&amp;$K85,OFFSET(Pairings11!$C$6,($M$80-1)*gamesPerRound,0,Analysis11!gamesPerRound,1),OFFSET(Pairings11!$D$6,($M$80-1)*gamesPerRound,0,Analysis11!gamesPerRound,1),
_xlfn.XLOOKUP(T$80&amp;$K85,OFFSET(Pairings11!$D$6,($M$80-1)*gamesPerRound,0,Analysis11!gamesPerRound,1),OFFSET(Pairings11!$C$6,($M$80-1)*gamesPerRound,0,Analysis11!gamesPerRound,1),"")),1)</f>
        <v>K</v>
      </c>
      <c r="U85" s="2" t="str" cm="1">
        <f t="array" aca="1" ref="U85" ca="1">LEFT(_xlfn.XLOOKUP(U$80&amp;$K85,OFFSET(Pairings11!$C$6,($M$80-1)*gamesPerRound,0,Analysis11!gamesPerRound,1),OFFSET(Pairings11!$D$6,($M$80-1)*gamesPerRound,0,Analysis11!gamesPerRound,1),
_xlfn.XLOOKUP(U$80&amp;$K85,OFFSET(Pairings11!$D$6,($M$80-1)*gamesPerRound,0,Analysis11!gamesPerRound,1),OFFSET(Pairings11!$C$6,($M$80-1)*gamesPerRound,0,Analysis11!gamesPerRound,1),"")),1)</f>
        <v>C</v>
      </c>
      <c r="V85" s="2" t="str" cm="1">
        <f t="array" aca="1" ref="V85" ca="1">LEFT(_xlfn.XLOOKUP(V$80&amp;$K85,OFFSET(Pairings11!$C$6,($M$80-1)*gamesPerRound,0,Analysis11!gamesPerRound,1),OFFSET(Pairings11!$D$6,($M$80-1)*gamesPerRound,0,Analysis11!gamesPerRound,1),
_xlfn.XLOOKUP(V$80&amp;$K85,OFFSET(Pairings11!$D$6,($M$80-1)*gamesPerRound,0,Analysis11!gamesPerRound,1),OFFSET(Pairings11!$C$6,($M$80-1)*gamesPerRound,0,Analysis11!gamesPerRound,1),"")),1)</f>
        <v>E</v>
      </c>
      <c r="W85" s="2" t="str" cm="1">
        <f t="array" aca="1" ref="W85" ca="1">LEFT(_xlfn.XLOOKUP(W$80&amp;$K85,OFFSET(Pairings11!$C$6,($M$80-1)*gamesPerRound,0,Analysis11!gamesPerRound,1),OFFSET(Pairings11!$D$6,($M$80-1)*gamesPerRound,0,Analysis11!gamesPerRound,1),
_xlfn.XLOOKUP(W$80&amp;$K85,OFFSET(Pairings11!$D$6,($M$80-1)*gamesPerRound,0,Analysis11!gamesPerRound,1),OFFSET(Pairings11!$C$6,($M$80-1)*gamesPerRound,0,Analysis11!gamesPerRound,1),"")),1)</f>
        <v>D</v>
      </c>
      <c r="X85" s="2" t="str" cm="1">
        <f t="array" aca="1" ref="X85" ca="1">LEFT(_xlfn.XLOOKUP(X$80&amp;$K85,OFFSET(Pairings11!$C$6,($M$80-1)*gamesPerRound,0,Analysis11!gamesPerRound,1),OFFSET(Pairings11!$D$6,($M$80-1)*gamesPerRound,0,Analysis11!gamesPerRound,1),
_xlfn.XLOOKUP(X$80&amp;$K85,OFFSET(Pairings11!$D$6,($M$80-1)*gamesPerRound,0,Analysis11!gamesPerRound,1),OFFSET(Pairings11!$C$6,($M$80-1)*gamesPerRound,0,Analysis11!gamesPerRound,1),"")),1)</f>
        <v>G</v>
      </c>
      <c r="Y85" s="2" t="str" cm="1">
        <f t="array" aca="1" ref="Y85" ca="1">LEFT(_xlfn.XLOOKUP(Y$80&amp;$K85,OFFSET(Pairings11!$C$6,($M$80-1)*gamesPerRound,0,Analysis11!gamesPerRound,1),OFFSET(Pairings11!$D$6,($M$80-1)*gamesPerRound,0,Analysis11!gamesPerRound,1),
_xlfn.XLOOKUP(Y$80&amp;$K85,OFFSET(Pairings11!$D$6,($M$80-1)*gamesPerRound,0,Analysis11!gamesPerRound,1),OFFSET(Pairings11!$C$6,($M$80-1)*gamesPerRound,0,Analysis11!gamesPerRound,1),"")),1)</f>
        <v/>
      </c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</row>
    <row r="86" spans="1:39">
      <c r="A86" s="2" t="str">
        <v>2</v>
      </c>
      <c r="B86" s="1" t="str">
        <v>I</v>
      </c>
      <c r="C86" s="1" t="str">
        <v>04</v>
      </c>
      <c r="D86" s="1" t="str">
        <v>H</v>
      </c>
      <c r="E86" s="1" t="str">
        <v>04</v>
      </c>
      <c r="F86" s="1" t="str">
        <f t="shared" si="53"/>
        <v/>
      </c>
      <c r="G86" s="1" t="str">
        <f t="shared" si="54"/>
        <v/>
      </c>
      <c r="H86" s="1" t="b">
        <v>0</v>
      </c>
      <c r="K86" s="3" t="s">
        <v>67</v>
      </c>
      <c r="N86" s="2" t="str" cm="1">
        <f t="array" aca="1" ref="N86" ca="1">LEFT(_xlfn.XLOOKUP(N$80&amp;$K86,OFFSET(Pairings11!$C$6,($M$80-1)*gamesPerRound,0,Analysis11!gamesPerRound,1),OFFSET(Pairings11!$D$6,($M$80-1)*gamesPerRound,0,Analysis11!gamesPerRound,1),
_xlfn.XLOOKUP(N$80&amp;$K86,OFFSET(Pairings11!$D$6,($M$80-1)*gamesPerRound,0,Analysis11!gamesPerRound,1),OFFSET(Pairings11!$C$6,($M$80-1)*gamesPerRound,0,Analysis11!gamesPerRound,1),"")),1)</f>
        <v>G</v>
      </c>
      <c r="O86" s="2" t="str" cm="1">
        <f t="array" aca="1" ref="O86" ca="1">LEFT(_xlfn.XLOOKUP(O$80&amp;$K86,OFFSET(Pairings11!$C$6,($M$80-1)*gamesPerRound,0,Analysis11!gamesPerRound,1),OFFSET(Pairings11!$D$6,($M$80-1)*gamesPerRound,0,Analysis11!gamesPerRound,1),
_xlfn.XLOOKUP(O$80&amp;$K86,OFFSET(Pairings11!$D$6,($M$80-1)*gamesPerRound,0,Analysis11!gamesPerRound,1),OFFSET(Pairings11!$C$6,($M$80-1)*gamesPerRound,0,Analysis11!gamesPerRound,1),"")),1)</f>
        <v>C</v>
      </c>
      <c r="P86" s="2" t="str" cm="1">
        <f t="array" aca="1" ref="P86" ca="1">LEFT(_xlfn.XLOOKUP(P$80&amp;$K86,OFFSET(Pairings11!$C$6,($M$80-1)*gamesPerRound,0,Analysis11!gamesPerRound,1),OFFSET(Pairings11!$D$6,($M$80-1)*gamesPerRound,0,Analysis11!gamesPerRound,1),
_xlfn.XLOOKUP(P$80&amp;$K86,OFFSET(Pairings11!$D$6,($M$80-1)*gamesPerRound,0,Analysis11!gamesPerRound,1),OFFSET(Pairings11!$C$6,($M$80-1)*gamesPerRound,0,Analysis11!gamesPerRound,1),"")),1)</f>
        <v>B</v>
      </c>
      <c r="Q86" s="2" t="str" cm="1">
        <f t="array" aca="1" ref="Q86" ca="1">LEFT(_xlfn.XLOOKUP(Q$80&amp;$K86,OFFSET(Pairings11!$C$6,($M$80-1)*gamesPerRound,0,Analysis11!gamesPerRound,1),OFFSET(Pairings11!$D$6,($M$80-1)*gamesPerRound,0,Analysis11!gamesPerRound,1),
_xlfn.XLOOKUP(Q$80&amp;$K86,OFFSET(Pairings11!$D$6,($M$80-1)*gamesPerRound,0,Analysis11!gamesPerRound,1),OFFSET(Pairings11!$C$6,($M$80-1)*gamesPerRound,0,Analysis11!gamesPerRound,1),"")),1)</f>
        <v>I</v>
      </c>
      <c r="R86" s="2" t="str" cm="1">
        <f t="array" aca="1" ref="R86" ca="1">LEFT(_xlfn.XLOOKUP(R$80&amp;$K86,OFFSET(Pairings11!$C$6,($M$80-1)*gamesPerRound,0,Analysis11!gamesPerRound,1),OFFSET(Pairings11!$D$6,($M$80-1)*gamesPerRound,0,Analysis11!gamesPerRound,1),
_xlfn.XLOOKUP(R$80&amp;$K86,OFFSET(Pairings11!$D$6,($M$80-1)*gamesPerRound,0,Analysis11!gamesPerRound,1),OFFSET(Pairings11!$C$6,($M$80-1)*gamesPerRound,0,Analysis11!gamesPerRound,1),"")),1)</f>
        <v>K</v>
      </c>
      <c r="S86" s="2" t="str" cm="1">
        <f t="array" aca="1" ref="S86" ca="1">LEFT(_xlfn.XLOOKUP(S$80&amp;$K86,OFFSET(Pairings11!$C$6,($M$80-1)*gamesPerRound,0,Analysis11!gamesPerRound,1),OFFSET(Pairings11!$D$6,($M$80-1)*gamesPerRound,0,Analysis11!gamesPerRound,1),
_xlfn.XLOOKUP(S$80&amp;$K86,OFFSET(Pairings11!$D$6,($M$80-1)*gamesPerRound,0,Analysis11!gamesPerRound,1),OFFSET(Pairings11!$C$6,($M$80-1)*gamesPerRound,0,Analysis11!gamesPerRound,1),"")),1)</f>
        <v>J</v>
      </c>
      <c r="T86" s="2" t="str" cm="1">
        <f t="array" aca="1" ref="T86" ca="1">LEFT(_xlfn.XLOOKUP(T$80&amp;$K86,OFFSET(Pairings11!$C$6,($M$80-1)*gamesPerRound,0,Analysis11!gamesPerRound,1),OFFSET(Pairings11!$D$6,($M$80-1)*gamesPerRound,0,Analysis11!gamesPerRound,1),
_xlfn.XLOOKUP(T$80&amp;$K86,OFFSET(Pairings11!$D$6,($M$80-1)*gamesPerRound,0,Analysis11!gamesPerRound,1),OFFSET(Pairings11!$C$6,($M$80-1)*gamesPerRound,0,Analysis11!gamesPerRound,1),"")),1)</f>
        <v>A</v>
      </c>
      <c r="U86" s="2" t="str" cm="1">
        <f t="array" aca="1" ref="U86" ca="1">LEFT(_xlfn.XLOOKUP(U$80&amp;$K86,OFFSET(Pairings11!$C$6,($M$80-1)*gamesPerRound,0,Analysis11!gamesPerRound,1),OFFSET(Pairings11!$D$6,($M$80-1)*gamesPerRound,0,Analysis11!gamesPerRound,1),
_xlfn.XLOOKUP(U$80&amp;$K86,OFFSET(Pairings11!$D$6,($M$80-1)*gamesPerRound,0,Analysis11!gamesPerRound,1),OFFSET(Pairings11!$C$6,($M$80-1)*gamesPerRound,0,Analysis11!gamesPerRound,1),"")),1)</f>
        <v>A</v>
      </c>
      <c r="V86" s="2" t="str" cm="1">
        <f t="array" aca="1" ref="V86" ca="1">LEFT(_xlfn.XLOOKUP(V$80&amp;$K86,OFFSET(Pairings11!$C$6,($M$80-1)*gamesPerRound,0,Analysis11!gamesPerRound,1),OFFSET(Pairings11!$D$6,($M$80-1)*gamesPerRound,0,Analysis11!gamesPerRound,1),
_xlfn.XLOOKUP(V$80&amp;$K86,OFFSET(Pairings11!$D$6,($M$80-1)*gamesPerRound,0,Analysis11!gamesPerRound,1),OFFSET(Pairings11!$C$6,($M$80-1)*gamesPerRound,0,Analysis11!gamesPerRound,1),"")),1)</f>
        <v>D</v>
      </c>
      <c r="W86" s="2" t="str" cm="1">
        <f t="array" aca="1" ref="W86" ca="1">LEFT(_xlfn.XLOOKUP(W$80&amp;$K86,OFFSET(Pairings11!$C$6,($M$80-1)*gamesPerRound,0,Analysis11!gamesPerRound,1),OFFSET(Pairings11!$D$6,($M$80-1)*gamesPerRound,0,Analysis11!gamesPerRound,1),
_xlfn.XLOOKUP(W$80&amp;$K86,OFFSET(Pairings11!$D$6,($M$80-1)*gamesPerRound,0,Analysis11!gamesPerRound,1),OFFSET(Pairings11!$C$6,($M$80-1)*gamesPerRound,0,Analysis11!gamesPerRound,1),"")),1)</f>
        <v>F</v>
      </c>
      <c r="X86" s="2" t="str" cm="1">
        <f t="array" aca="1" ref="X86" ca="1">LEFT(_xlfn.XLOOKUP(X$80&amp;$K86,OFFSET(Pairings11!$C$6,($M$80-1)*gamesPerRound,0,Analysis11!gamesPerRound,1),OFFSET(Pairings11!$D$6,($M$80-1)*gamesPerRound,0,Analysis11!gamesPerRound,1),
_xlfn.XLOOKUP(X$80&amp;$K86,OFFSET(Pairings11!$D$6,($M$80-1)*gamesPerRound,0,Analysis11!gamesPerRound,1),OFFSET(Pairings11!$C$6,($M$80-1)*gamesPerRound,0,Analysis11!gamesPerRound,1),"")),1)</f>
        <v>E</v>
      </c>
      <c r="Y86" s="2" t="str" cm="1">
        <f t="array" aca="1" ref="Y86" ca="1">LEFT(_xlfn.XLOOKUP(Y$80&amp;$K86,OFFSET(Pairings11!$C$6,($M$80-1)*gamesPerRound,0,Analysis11!gamesPerRound,1),OFFSET(Pairings11!$D$6,($M$80-1)*gamesPerRound,0,Analysis11!gamesPerRound,1),
_xlfn.XLOOKUP(Y$80&amp;$K86,OFFSET(Pairings11!$D$6,($M$80-1)*gamesPerRound,0,Analysis11!gamesPerRound,1),OFFSET(Pairings11!$C$6,($M$80-1)*gamesPerRound,0,Analysis11!gamesPerRound,1),"")),1)</f>
        <v/>
      </c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</row>
    <row r="87" spans="1:39">
      <c r="A87" s="2" t="str">
        <v>2</v>
      </c>
      <c r="B87" s="1" t="str">
        <v>J</v>
      </c>
      <c r="C87" s="1" t="str">
        <v>04</v>
      </c>
      <c r="D87" s="1" t="str">
        <v>G</v>
      </c>
      <c r="E87" s="1" t="str">
        <v>04</v>
      </c>
      <c r="F87" s="1" t="str">
        <f t="shared" si="53"/>
        <v/>
      </c>
      <c r="G87" s="1" t="str">
        <f t="shared" si="54"/>
        <v/>
      </c>
      <c r="H87" s="1" t="b">
        <v>0</v>
      </c>
      <c r="K87" s="3" t="s">
        <v>68</v>
      </c>
      <c r="N87" s="2" t="str" cm="1">
        <f t="array" aca="1" ref="N87" ca="1">LEFT(_xlfn.XLOOKUP(N$80&amp;$K87,OFFSET(Pairings11!$C$6,($M$80-1)*gamesPerRound,0,Analysis11!gamesPerRound,1),OFFSET(Pairings11!$D$6,($M$80-1)*gamesPerRound,0,Analysis11!gamesPerRound,1),
_xlfn.XLOOKUP(N$80&amp;$K87,OFFSET(Pairings11!$D$6,($M$80-1)*gamesPerRound,0,Analysis11!gamesPerRound,1),OFFSET(Pairings11!$C$6,($M$80-1)*gamesPerRound,0,Analysis11!gamesPerRound,1),"")),1)</f>
        <v>I</v>
      </c>
      <c r="O87" s="2" t="str" cm="1">
        <f t="array" aca="1" ref="O87" ca="1">LEFT(_xlfn.XLOOKUP(O$80&amp;$K87,OFFSET(Pairings11!$C$6,($M$80-1)*gamesPerRound,0,Analysis11!gamesPerRound,1),OFFSET(Pairings11!$D$6,($M$80-1)*gamesPerRound,0,Analysis11!gamesPerRound,1),
_xlfn.XLOOKUP(O$80&amp;$K87,OFFSET(Pairings11!$D$6,($M$80-1)*gamesPerRound,0,Analysis11!gamesPerRound,1),OFFSET(Pairings11!$C$6,($M$80-1)*gamesPerRound,0,Analysis11!gamesPerRound,1),"")),1)</f>
        <v>C</v>
      </c>
      <c r="P87" s="2" t="str" cm="1">
        <f t="array" aca="1" ref="P87" ca="1">LEFT(_xlfn.XLOOKUP(P$80&amp;$K87,OFFSET(Pairings11!$C$6,($M$80-1)*gamesPerRound,0,Analysis11!gamesPerRound,1),OFFSET(Pairings11!$D$6,($M$80-1)*gamesPerRound,0,Analysis11!gamesPerRound,1),
_xlfn.XLOOKUP(P$80&amp;$K87,OFFSET(Pairings11!$D$6,($M$80-1)*gamesPerRound,0,Analysis11!gamesPerRound,1),OFFSET(Pairings11!$C$6,($M$80-1)*gamesPerRound,0,Analysis11!gamesPerRound,1),"")),1)</f>
        <v>B</v>
      </c>
      <c r="Q87" s="2" t="str" cm="1">
        <f t="array" aca="1" ref="Q87" ca="1">LEFT(_xlfn.XLOOKUP(Q$80&amp;$K87,OFFSET(Pairings11!$C$6,($M$80-1)*gamesPerRound,0,Analysis11!gamesPerRound,1),OFFSET(Pairings11!$D$6,($M$80-1)*gamesPerRound,0,Analysis11!gamesPerRound,1),
_xlfn.XLOOKUP(Q$80&amp;$K87,OFFSET(Pairings11!$D$6,($M$80-1)*gamesPerRound,0,Analysis11!gamesPerRound,1),OFFSET(Pairings11!$C$6,($M$80-1)*gamesPerRound,0,Analysis11!gamesPerRound,1),"")),1)</f>
        <v>G</v>
      </c>
      <c r="R87" s="2" t="str" cm="1">
        <f t="array" aca="1" ref="R87" ca="1">LEFT(_xlfn.XLOOKUP(R$80&amp;$K87,OFFSET(Pairings11!$C$6,($M$80-1)*gamesPerRound,0,Analysis11!gamesPerRound,1),OFFSET(Pairings11!$D$6,($M$80-1)*gamesPerRound,0,Analysis11!gamesPerRound,1),
_xlfn.XLOOKUP(R$80&amp;$K87,OFFSET(Pairings11!$D$6,($M$80-1)*gamesPerRound,0,Analysis11!gamesPerRound,1),OFFSET(Pairings11!$C$6,($M$80-1)*gamesPerRound,0,Analysis11!gamesPerRound,1),"")),1)</f>
        <v>C</v>
      </c>
      <c r="S87" s="2" t="str" cm="1">
        <f t="array" aca="1" ref="S87" ca="1">LEFT(_xlfn.XLOOKUP(S$80&amp;$K87,OFFSET(Pairings11!$C$6,($M$80-1)*gamesPerRound,0,Analysis11!gamesPerRound,1),OFFSET(Pairings11!$D$6,($M$80-1)*gamesPerRound,0,Analysis11!gamesPerRound,1),
_xlfn.XLOOKUP(S$80&amp;$K87,OFFSET(Pairings11!$D$6,($M$80-1)*gamesPerRound,0,Analysis11!gamesPerRound,1),OFFSET(Pairings11!$C$6,($M$80-1)*gamesPerRound,0,Analysis11!gamesPerRound,1),"")),1)</f>
        <v>K</v>
      </c>
      <c r="T87" s="2" t="str" cm="1">
        <f t="array" aca="1" ref="T87" ca="1">LEFT(_xlfn.XLOOKUP(T$80&amp;$K87,OFFSET(Pairings11!$C$6,($M$80-1)*gamesPerRound,0,Analysis11!gamesPerRound,1),OFFSET(Pairings11!$D$6,($M$80-1)*gamesPerRound,0,Analysis11!gamesPerRound,1),
_xlfn.XLOOKUP(T$80&amp;$K87,OFFSET(Pairings11!$D$6,($M$80-1)*gamesPerRound,0,Analysis11!gamesPerRound,1),OFFSET(Pairings11!$C$6,($M$80-1)*gamesPerRound,0,Analysis11!gamesPerRound,1),"")),1)</f>
        <v>D</v>
      </c>
      <c r="U87" s="2" t="str" cm="1">
        <f t="array" aca="1" ref="U87" ca="1">LEFT(_xlfn.XLOOKUP(U$80&amp;$K87,OFFSET(Pairings11!$C$6,($M$80-1)*gamesPerRound,0,Analysis11!gamesPerRound,1),OFFSET(Pairings11!$D$6,($M$80-1)*gamesPerRound,0,Analysis11!gamesPerRound,1),
_xlfn.XLOOKUP(U$80&amp;$K87,OFFSET(Pairings11!$D$6,($M$80-1)*gamesPerRound,0,Analysis11!gamesPerRound,1),OFFSET(Pairings11!$C$6,($M$80-1)*gamesPerRound,0,Analysis11!gamesPerRound,1),"")),1)</f>
        <v>J</v>
      </c>
      <c r="V87" s="2" t="str" cm="1">
        <f t="array" aca="1" ref="V87" ca="1">LEFT(_xlfn.XLOOKUP(V$80&amp;$K87,OFFSET(Pairings11!$C$6,($M$80-1)*gamesPerRound,0,Analysis11!gamesPerRound,1),OFFSET(Pairings11!$D$6,($M$80-1)*gamesPerRound,0,Analysis11!gamesPerRound,1),
_xlfn.XLOOKUP(V$80&amp;$K87,OFFSET(Pairings11!$D$6,($M$80-1)*gamesPerRound,0,Analysis11!gamesPerRound,1),OFFSET(Pairings11!$C$6,($M$80-1)*gamesPerRound,0,Analysis11!gamesPerRound,1),"")),1)</f>
        <v>A</v>
      </c>
      <c r="W87" s="2" t="str" cm="1">
        <f t="array" aca="1" ref="W87" ca="1">LEFT(_xlfn.XLOOKUP(W$80&amp;$K87,OFFSET(Pairings11!$C$6,($M$80-1)*gamesPerRound,0,Analysis11!gamesPerRound,1),OFFSET(Pairings11!$D$6,($M$80-1)*gamesPerRound,0,Analysis11!gamesPerRound,1),
_xlfn.XLOOKUP(W$80&amp;$K87,OFFSET(Pairings11!$D$6,($M$80-1)*gamesPerRound,0,Analysis11!gamesPerRound,1),OFFSET(Pairings11!$C$6,($M$80-1)*gamesPerRound,0,Analysis11!gamesPerRound,1),"")),1)</f>
        <v>H</v>
      </c>
      <c r="X87" s="2" t="str" cm="1">
        <f t="array" aca="1" ref="X87" ca="1">LEFT(_xlfn.XLOOKUP(X$80&amp;$K87,OFFSET(Pairings11!$C$6,($M$80-1)*gamesPerRound,0,Analysis11!gamesPerRound,1),OFFSET(Pairings11!$D$6,($M$80-1)*gamesPerRound,0,Analysis11!gamesPerRound,1),
_xlfn.XLOOKUP(X$80&amp;$K87,OFFSET(Pairings11!$D$6,($M$80-1)*gamesPerRound,0,Analysis11!gamesPerRound,1),OFFSET(Pairings11!$C$6,($M$80-1)*gamesPerRound,0,Analysis11!gamesPerRound,1),"")),1)</f>
        <v>F</v>
      </c>
      <c r="Y87" s="2" t="str" cm="1">
        <f t="array" aca="1" ref="Y87" ca="1">LEFT(_xlfn.XLOOKUP(Y$80&amp;$K87,OFFSET(Pairings11!$C$6,($M$80-1)*gamesPerRound,0,Analysis11!gamesPerRound,1),OFFSET(Pairings11!$D$6,($M$80-1)*gamesPerRound,0,Analysis11!gamesPerRound,1),
_xlfn.XLOOKUP(Y$80&amp;$K87,OFFSET(Pairings11!$D$6,($M$80-1)*gamesPerRound,0,Analysis11!gamesPerRound,1),OFFSET(Pairings11!$C$6,($M$80-1)*gamesPerRound,0,Analysis11!gamesPerRound,1),"")),1)</f>
        <v/>
      </c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</row>
    <row r="88" spans="1:39">
      <c r="A88" s="2" t="str">
        <v>2</v>
      </c>
      <c r="B88" s="1" t="str">
        <v>B</v>
      </c>
      <c r="C88" s="1" t="str">
        <v>05</v>
      </c>
      <c r="D88" s="1" t="str">
        <v>E</v>
      </c>
      <c r="E88" s="1" t="str">
        <v>05</v>
      </c>
      <c r="F88" s="1" t="str">
        <f t="shared" si="53"/>
        <v/>
      </c>
      <c r="G88" s="1" t="str">
        <f t="shared" si="54"/>
        <v/>
      </c>
      <c r="H88" s="1" t="b">
        <v>0</v>
      </c>
      <c r="K88" s="3" t="s">
        <v>69</v>
      </c>
      <c r="N88" s="2" t="str" cm="1">
        <f t="array" aca="1" ref="N88" ca="1">LEFT(_xlfn.XLOOKUP(N$80&amp;$K88,OFFSET(Pairings11!$C$6,($M$80-1)*gamesPerRound,0,Analysis11!gamesPerRound,1),OFFSET(Pairings11!$D$6,($M$80-1)*gamesPerRound,0,Analysis11!gamesPerRound,1),
_xlfn.XLOOKUP(N$80&amp;$K88,OFFSET(Pairings11!$D$6,($M$80-1)*gamesPerRound,0,Analysis11!gamesPerRound,1),OFFSET(Pairings11!$C$6,($M$80-1)*gamesPerRound,0,Analysis11!gamesPerRound,1),"")),1)</f>
        <v>J</v>
      </c>
      <c r="O88" s="2" t="str" cm="1">
        <f t="array" aca="1" ref="O88" ca="1">LEFT(_xlfn.XLOOKUP(O$80&amp;$K88,OFFSET(Pairings11!$C$6,($M$80-1)*gamesPerRound,0,Analysis11!gamesPerRound,1),OFFSET(Pairings11!$D$6,($M$80-1)*gamesPerRound,0,Analysis11!gamesPerRound,1),
_xlfn.XLOOKUP(O$80&amp;$K88,OFFSET(Pairings11!$D$6,($M$80-1)*gamesPerRound,0,Analysis11!gamesPerRound,1),OFFSET(Pairings11!$C$6,($M$80-1)*gamesPerRound,0,Analysis11!gamesPerRound,1),"")),1)</f>
        <v>I</v>
      </c>
      <c r="P88" s="2" t="str" cm="1">
        <f t="array" aca="1" ref="P88" ca="1">LEFT(_xlfn.XLOOKUP(P$80&amp;$K88,OFFSET(Pairings11!$C$6,($M$80-1)*gamesPerRound,0,Analysis11!gamesPerRound,1),OFFSET(Pairings11!$D$6,($M$80-1)*gamesPerRound,0,Analysis11!gamesPerRound,1),
_xlfn.XLOOKUP(P$80&amp;$K88,OFFSET(Pairings11!$D$6,($M$80-1)*gamesPerRound,0,Analysis11!gamesPerRound,1),OFFSET(Pairings11!$C$6,($M$80-1)*gamesPerRound,0,Analysis11!gamesPerRound,1),"")),1)</f>
        <v>E</v>
      </c>
      <c r="Q88" s="2" t="str" cm="1">
        <f t="array" aca="1" ref="Q88" ca="1">LEFT(_xlfn.XLOOKUP(Q$80&amp;$K88,OFFSET(Pairings11!$C$6,($M$80-1)*gamesPerRound,0,Analysis11!gamesPerRound,1),OFFSET(Pairings11!$D$6,($M$80-1)*gamesPerRound,0,Analysis11!gamesPerRound,1),
_xlfn.XLOOKUP(Q$80&amp;$K88,OFFSET(Pairings11!$D$6,($M$80-1)*gamesPerRound,0,Analysis11!gamesPerRound,1),OFFSET(Pairings11!$C$6,($M$80-1)*gamesPerRound,0,Analysis11!gamesPerRound,1),"")),1)</f>
        <v>K</v>
      </c>
      <c r="R88" s="2" t="str" cm="1">
        <f t="array" aca="1" ref="R88" ca="1">LEFT(_xlfn.XLOOKUP(R$80&amp;$K88,OFFSET(Pairings11!$C$6,($M$80-1)*gamesPerRound,0,Analysis11!gamesPerRound,1),OFFSET(Pairings11!$D$6,($M$80-1)*gamesPerRound,0,Analysis11!gamesPerRound,1),
_xlfn.XLOOKUP(R$80&amp;$K88,OFFSET(Pairings11!$D$6,($M$80-1)*gamesPerRound,0,Analysis11!gamesPerRound,1),OFFSET(Pairings11!$C$6,($M$80-1)*gamesPerRound,0,Analysis11!gamesPerRound,1),"")),1)</f>
        <v>F</v>
      </c>
      <c r="S88" s="2" t="str" cm="1">
        <f t="array" aca="1" ref="S88" ca="1">LEFT(_xlfn.XLOOKUP(S$80&amp;$K88,OFFSET(Pairings11!$C$6,($M$80-1)*gamesPerRound,0,Analysis11!gamesPerRound,1),OFFSET(Pairings11!$D$6,($M$80-1)*gamesPerRound,0,Analysis11!gamesPerRound,1),
_xlfn.XLOOKUP(S$80&amp;$K88,OFFSET(Pairings11!$D$6,($M$80-1)*gamesPerRound,0,Analysis11!gamesPerRound,1),OFFSET(Pairings11!$C$6,($M$80-1)*gamesPerRound,0,Analysis11!gamesPerRound,1),"")),1)</f>
        <v>E</v>
      </c>
      <c r="T88" s="2" t="str" cm="1">
        <f t="array" aca="1" ref="T88" ca="1">LEFT(_xlfn.XLOOKUP(T$80&amp;$K88,OFFSET(Pairings11!$C$6,($M$80-1)*gamesPerRound,0,Analysis11!gamesPerRound,1),OFFSET(Pairings11!$D$6,($M$80-1)*gamesPerRound,0,Analysis11!gamesPerRound,1),
_xlfn.XLOOKUP(T$80&amp;$K88,OFFSET(Pairings11!$D$6,($M$80-1)*gamesPerRound,0,Analysis11!gamesPerRound,1),OFFSET(Pairings11!$C$6,($M$80-1)*gamesPerRound,0,Analysis11!gamesPerRound,1),"")),1)</f>
        <v>H</v>
      </c>
      <c r="U88" s="2" t="str" cm="1">
        <f t="array" aca="1" ref="U88" ca="1">LEFT(_xlfn.XLOOKUP(U$80&amp;$K88,OFFSET(Pairings11!$C$6,($M$80-1)*gamesPerRound,0,Analysis11!gamesPerRound,1),OFFSET(Pairings11!$D$6,($M$80-1)*gamesPerRound,0,Analysis11!gamesPerRound,1),
_xlfn.XLOOKUP(U$80&amp;$K88,OFFSET(Pairings11!$D$6,($M$80-1)*gamesPerRound,0,Analysis11!gamesPerRound,1),OFFSET(Pairings11!$C$6,($M$80-1)*gamesPerRound,0,Analysis11!gamesPerRound,1),"")),1)</f>
        <v>G</v>
      </c>
      <c r="V88" s="2" t="str" cm="1">
        <f t="array" aca="1" ref="V88" ca="1">LEFT(_xlfn.XLOOKUP(V$80&amp;$K88,OFFSET(Pairings11!$C$6,($M$80-1)*gamesPerRound,0,Analysis11!gamesPerRound,1),OFFSET(Pairings11!$D$6,($M$80-1)*gamesPerRound,0,Analysis11!gamesPerRound,1),
_xlfn.XLOOKUP(V$80&amp;$K88,OFFSET(Pairings11!$D$6,($M$80-1)*gamesPerRound,0,Analysis11!gamesPerRound,1),OFFSET(Pairings11!$C$6,($M$80-1)*gamesPerRound,0,Analysis11!gamesPerRound,1),"")),1)</f>
        <v>B</v>
      </c>
      <c r="W88" s="2" t="str" cm="1">
        <f t="array" aca="1" ref="W88" ca="1">LEFT(_xlfn.XLOOKUP(W$80&amp;$K88,OFFSET(Pairings11!$C$6,($M$80-1)*gamesPerRound,0,Analysis11!gamesPerRound,1),OFFSET(Pairings11!$D$6,($M$80-1)*gamesPerRound,0,Analysis11!gamesPerRound,1),
_xlfn.XLOOKUP(W$80&amp;$K88,OFFSET(Pairings11!$D$6,($M$80-1)*gamesPerRound,0,Analysis11!gamesPerRound,1),OFFSET(Pairings11!$C$6,($M$80-1)*gamesPerRound,0,Analysis11!gamesPerRound,1),"")),1)</f>
        <v>A</v>
      </c>
      <c r="X88" s="2" t="str" cm="1">
        <f t="array" aca="1" ref="X88" ca="1">LEFT(_xlfn.XLOOKUP(X$80&amp;$K88,OFFSET(Pairings11!$C$6,($M$80-1)*gamesPerRound,0,Analysis11!gamesPerRound,1),OFFSET(Pairings11!$D$6,($M$80-1)*gamesPerRound,0,Analysis11!gamesPerRound,1),
_xlfn.XLOOKUP(X$80&amp;$K88,OFFSET(Pairings11!$D$6,($M$80-1)*gamesPerRound,0,Analysis11!gamesPerRound,1),OFFSET(Pairings11!$C$6,($M$80-1)*gamesPerRound,0,Analysis11!gamesPerRound,1),"")),1)</f>
        <v>D</v>
      </c>
      <c r="Y88" s="2" t="str" cm="1">
        <f t="array" aca="1" ref="Y88" ca="1">LEFT(_xlfn.XLOOKUP(Y$80&amp;$K88,OFFSET(Pairings11!$C$6,($M$80-1)*gamesPerRound,0,Analysis11!gamesPerRound,1),OFFSET(Pairings11!$D$6,($M$80-1)*gamesPerRound,0,Analysis11!gamesPerRound,1),
_xlfn.XLOOKUP(Y$80&amp;$K88,OFFSET(Pairings11!$D$6,($M$80-1)*gamesPerRound,0,Analysis11!gamesPerRound,1),OFFSET(Pairings11!$C$6,($M$80-1)*gamesPerRound,0,Analysis11!gamesPerRound,1),"")),1)</f>
        <v/>
      </c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</row>
    <row r="89" spans="1:39">
      <c r="A89" s="2" t="str">
        <v>2</v>
      </c>
      <c r="B89" s="1" t="str">
        <v>F</v>
      </c>
      <c r="C89" s="1" t="str">
        <v>05</v>
      </c>
      <c r="D89" s="1" t="str">
        <v>A</v>
      </c>
      <c r="E89" s="1" t="str">
        <v>05</v>
      </c>
      <c r="F89" s="1" t="str">
        <f t="shared" si="53"/>
        <v/>
      </c>
      <c r="G89" s="1" t="str">
        <f t="shared" si="54"/>
        <v/>
      </c>
      <c r="H89" s="1" t="b">
        <v>0</v>
      </c>
      <c r="K89" s="3" t="s">
        <v>70</v>
      </c>
      <c r="N89" s="2" t="str" cm="1">
        <f t="array" aca="1" ref="N89" ca="1">LEFT(_xlfn.XLOOKUP(N$80&amp;$K89,OFFSET(Pairings11!$C$6,($M$80-1)*gamesPerRound,0,Analysis11!gamesPerRound,1),OFFSET(Pairings11!$D$6,($M$80-1)*gamesPerRound,0,Analysis11!gamesPerRound,1),
_xlfn.XLOOKUP(N$80&amp;$K89,OFFSET(Pairings11!$D$6,($M$80-1)*gamesPerRound,0,Analysis11!gamesPerRound,1),OFFSET(Pairings11!$C$6,($M$80-1)*gamesPerRound,0,Analysis11!gamesPerRound,1),"")),1)</f>
        <v>D</v>
      </c>
      <c r="O89" s="2" t="str" cm="1">
        <f t="array" aca="1" ref="O89" ca="1">LEFT(_xlfn.XLOOKUP(O$80&amp;$K89,OFFSET(Pairings11!$C$6,($M$80-1)*gamesPerRound,0,Analysis11!gamesPerRound,1),OFFSET(Pairings11!$D$6,($M$80-1)*gamesPerRound,0,Analysis11!gamesPerRound,1),
_xlfn.XLOOKUP(O$80&amp;$K89,OFFSET(Pairings11!$D$6,($M$80-1)*gamesPerRound,0,Analysis11!gamesPerRound,1),OFFSET(Pairings11!$C$6,($M$80-1)*gamesPerRound,0,Analysis11!gamesPerRound,1),"")),1)</f>
        <v>F</v>
      </c>
      <c r="P89" s="2" t="str" cm="1">
        <f t="array" aca="1" ref="P89" ca="1">LEFT(_xlfn.XLOOKUP(P$80&amp;$K89,OFFSET(Pairings11!$C$6,($M$80-1)*gamesPerRound,0,Analysis11!gamesPerRound,1),OFFSET(Pairings11!$D$6,($M$80-1)*gamesPerRound,0,Analysis11!gamesPerRound,1),
_xlfn.XLOOKUP(P$80&amp;$K89,OFFSET(Pairings11!$D$6,($M$80-1)*gamesPerRound,0,Analysis11!gamesPerRound,1),OFFSET(Pairings11!$C$6,($M$80-1)*gamesPerRound,0,Analysis11!gamesPerRound,1),"")),1)</f>
        <v>F</v>
      </c>
      <c r="Q89" s="2" t="str" cm="1">
        <f t="array" aca="1" ref="Q89" ca="1">LEFT(_xlfn.XLOOKUP(Q$80&amp;$K89,OFFSET(Pairings11!$C$6,($M$80-1)*gamesPerRound,0,Analysis11!gamesPerRound,1),OFFSET(Pairings11!$D$6,($M$80-1)*gamesPerRound,0,Analysis11!gamesPerRound,1),
_xlfn.XLOOKUP(Q$80&amp;$K89,OFFSET(Pairings11!$D$6,($M$80-1)*gamesPerRound,0,Analysis11!gamesPerRound,1),OFFSET(Pairings11!$C$6,($M$80-1)*gamesPerRound,0,Analysis11!gamesPerRound,1),"")),1)</f>
        <v>A</v>
      </c>
      <c r="R89" s="2" t="str" cm="1">
        <f t="array" aca="1" ref="R89" ca="1">LEFT(_xlfn.XLOOKUP(R$80&amp;$K89,OFFSET(Pairings11!$C$6,($M$80-1)*gamesPerRound,0,Analysis11!gamesPerRound,1),OFFSET(Pairings11!$D$6,($M$80-1)*gamesPerRound,0,Analysis11!gamesPerRound,1),
_xlfn.XLOOKUP(R$80&amp;$K89,OFFSET(Pairings11!$D$6,($M$80-1)*gamesPerRound,0,Analysis11!gamesPerRound,1),OFFSET(Pairings11!$C$6,($M$80-1)*gamesPerRound,0,Analysis11!gamesPerRound,1),"")),1)</f>
        <v>J</v>
      </c>
      <c r="S89" s="2" t="str" cm="1">
        <f t="array" aca="1" ref="S89" ca="1">LEFT(_xlfn.XLOOKUP(S$80&amp;$K89,OFFSET(Pairings11!$C$6,($M$80-1)*gamesPerRound,0,Analysis11!gamesPerRound,1),OFFSET(Pairings11!$D$6,($M$80-1)*gamesPerRound,0,Analysis11!gamesPerRound,1),
_xlfn.XLOOKUP(S$80&amp;$K89,OFFSET(Pairings11!$D$6,($M$80-1)*gamesPerRound,0,Analysis11!gamesPerRound,1),OFFSET(Pairings11!$C$6,($M$80-1)*gamesPerRound,0,Analysis11!gamesPerRound,1),"")),1)</f>
        <v>B</v>
      </c>
      <c r="T89" s="2" t="str" cm="1">
        <f t="array" aca="1" ref="T89" ca="1">LEFT(_xlfn.XLOOKUP(T$80&amp;$K89,OFFSET(Pairings11!$C$6,($M$80-1)*gamesPerRound,0,Analysis11!gamesPerRound,1),OFFSET(Pairings11!$D$6,($M$80-1)*gamesPerRound,0,Analysis11!gamesPerRound,1),
_xlfn.XLOOKUP(T$80&amp;$K89,OFFSET(Pairings11!$D$6,($M$80-1)*gamesPerRound,0,Analysis11!gamesPerRound,1),OFFSET(Pairings11!$C$6,($M$80-1)*gamesPerRound,0,Analysis11!gamesPerRound,1),"")),1)</f>
        <v>K</v>
      </c>
      <c r="U89" s="2" t="str" cm="1">
        <f t="array" aca="1" ref="U89" ca="1">LEFT(_xlfn.XLOOKUP(U$80&amp;$K89,OFFSET(Pairings11!$C$6,($M$80-1)*gamesPerRound,0,Analysis11!gamesPerRound,1),OFFSET(Pairings11!$D$6,($M$80-1)*gamesPerRound,0,Analysis11!gamesPerRound,1),
_xlfn.XLOOKUP(U$80&amp;$K89,OFFSET(Pairings11!$D$6,($M$80-1)*gamesPerRound,0,Analysis11!gamesPerRound,1),OFFSET(Pairings11!$C$6,($M$80-1)*gamesPerRound,0,Analysis11!gamesPerRound,1),"")),1)</f>
        <v>I</v>
      </c>
      <c r="V89" s="2" t="str" cm="1">
        <f t="array" aca="1" ref="V89" ca="1">LEFT(_xlfn.XLOOKUP(V$80&amp;$K89,OFFSET(Pairings11!$C$6,($M$80-1)*gamesPerRound,0,Analysis11!gamesPerRound,1),OFFSET(Pairings11!$D$6,($M$80-1)*gamesPerRound,0,Analysis11!gamesPerRound,1),
_xlfn.XLOOKUP(V$80&amp;$K89,OFFSET(Pairings11!$D$6,($M$80-1)*gamesPerRound,0,Analysis11!gamesPerRound,1),OFFSET(Pairings11!$C$6,($M$80-1)*gamesPerRound,0,Analysis11!gamesPerRound,1),"")),1)</f>
        <v>H</v>
      </c>
      <c r="W89" s="2" t="str" cm="1">
        <f t="array" aca="1" ref="W89" ca="1">LEFT(_xlfn.XLOOKUP(W$80&amp;$K89,OFFSET(Pairings11!$C$6,($M$80-1)*gamesPerRound,0,Analysis11!gamesPerRound,1),OFFSET(Pairings11!$D$6,($M$80-1)*gamesPerRound,0,Analysis11!gamesPerRound,1),
_xlfn.XLOOKUP(W$80&amp;$K89,OFFSET(Pairings11!$D$6,($M$80-1)*gamesPerRound,0,Analysis11!gamesPerRound,1),OFFSET(Pairings11!$C$6,($M$80-1)*gamesPerRound,0,Analysis11!gamesPerRound,1),"")),1)</f>
        <v>E</v>
      </c>
      <c r="X89" s="2" t="str" cm="1">
        <f t="array" aca="1" ref="X89" ca="1">LEFT(_xlfn.XLOOKUP(X$80&amp;$K89,OFFSET(Pairings11!$C$6,($M$80-1)*gamesPerRound,0,Analysis11!gamesPerRound,1),OFFSET(Pairings11!$D$6,($M$80-1)*gamesPerRound,0,Analysis11!gamesPerRound,1),
_xlfn.XLOOKUP(X$80&amp;$K89,OFFSET(Pairings11!$D$6,($M$80-1)*gamesPerRound,0,Analysis11!gamesPerRound,1),OFFSET(Pairings11!$C$6,($M$80-1)*gamesPerRound,0,Analysis11!gamesPerRound,1),"")),1)</f>
        <v>G</v>
      </c>
      <c r="Y89" s="2" t="str" cm="1">
        <f t="array" aca="1" ref="Y89" ca="1">LEFT(_xlfn.XLOOKUP(Y$80&amp;$K89,OFFSET(Pairings11!$C$6,($M$80-1)*gamesPerRound,0,Analysis11!gamesPerRound,1),OFFSET(Pairings11!$D$6,($M$80-1)*gamesPerRound,0,Analysis11!gamesPerRound,1),
_xlfn.XLOOKUP(Y$80&amp;$K89,OFFSET(Pairings11!$D$6,($M$80-1)*gamesPerRound,0,Analysis11!gamesPerRound,1),OFFSET(Pairings11!$C$6,($M$80-1)*gamesPerRound,0,Analysis11!gamesPerRound,1),"")),1)</f>
        <v/>
      </c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</row>
    <row r="90" spans="1:39">
      <c r="A90" s="2" t="str">
        <v>2</v>
      </c>
      <c r="B90" s="1" t="str">
        <v>C</v>
      </c>
      <c r="C90" s="1" t="str">
        <v>05</v>
      </c>
      <c r="D90" s="1" t="str">
        <v>K</v>
      </c>
      <c r="E90" s="1" t="str">
        <v>05</v>
      </c>
      <c r="F90" s="1" t="str">
        <f t="shared" si="53"/>
        <v/>
      </c>
      <c r="G90" s="1" t="str">
        <f t="shared" si="54"/>
        <v/>
      </c>
      <c r="H90" s="1" t="b">
        <v>0</v>
      </c>
      <c r="K90" s="3" t="s">
        <v>71</v>
      </c>
      <c r="N90" s="2" t="str" cm="1">
        <f t="array" aca="1" ref="N90" ca="1">LEFT(_xlfn.XLOOKUP(N$80&amp;$K90,OFFSET(Pairings11!$C$6,($M$80-1)*gamesPerRound,0,Analysis11!gamesPerRound,1),OFFSET(Pairings11!$D$6,($M$80-1)*gamesPerRound,0,Analysis11!gamesPerRound,1),
_xlfn.XLOOKUP(N$80&amp;$K90,OFFSET(Pairings11!$D$6,($M$80-1)*gamesPerRound,0,Analysis11!gamesPerRound,1),OFFSET(Pairings11!$C$6,($M$80-1)*gamesPerRound,0,Analysis11!gamesPerRound,1),"")),1)</f>
        <v>E</v>
      </c>
      <c r="O90" s="2" t="str" cm="1">
        <f t="array" aca="1" ref="O90" ca="1">LEFT(_xlfn.XLOOKUP(O$80&amp;$K90,OFFSET(Pairings11!$C$6,($M$80-1)*gamesPerRound,0,Analysis11!gamesPerRound,1),OFFSET(Pairings11!$D$6,($M$80-1)*gamesPerRound,0,Analysis11!gamesPerRound,1),
_xlfn.XLOOKUP(O$80&amp;$K90,OFFSET(Pairings11!$D$6,($M$80-1)*gamesPerRound,0,Analysis11!gamesPerRound,1),OFFSET(Pairings11!$C$6,($M$80-1)*gamesPerRound,0,Analysis11!gamesPerRound,1),"")),1)</f>
        <v>H</v>
      </c>
      <c r="P90" s="2" t="str" cm="1">
        <f t="array" aca="1" ref="P90" ca="1">LEFT(_xlfn.XLOOKUP(P$80&amp;$K90,OFFSET(Pairings11!$C$6,($M$80-1)*gamesPerRound,0,Analysis11!gamesPerRound,1),OFFSET(Pairings11!$D$6,($M$80-1)*gamesPerRound,0,Analysis11!gamesPerRound,1),
_xlfn.XLOOKUP(P$80&amp;$K90,OFFSET(Pairings11!$D$6,($M$80-1)*gamesPerRound,0,Analysis11!gamesPerRound,1),OFFSET(Pairings11!$C$6,($M$80-1)*gamesPerRound,0,Analysis11!gamesPerRound,1),"")),1)</f>
        <v>K</v>
      </c>
      <c r="Q90" s="2" t="str" cm="1">
        <f t="array" aca="1" ref="Q90" ca="1">LEFT(_xlfn.XLOOKUP(Q$80&amp;$K90,OFFSET(Pairings11!$C$6,($M$80-1)*gamesPerRound,0,Analysis11!gamesPerRound,1),OFFSET(Pairings11!$D$6,($M$80-1)*gamesPerRound,0,Analysis11!gamesPerRound,1),
_xlfn.XLOOKUP(Q$80&amp;$K90,OFFSET(Pairings11!$D$6,($M$80-1)*gamesPerRound,0,Analysis11!gamesPerRound,1),OFFSET(Pairings11!$C$6,($M$80-1)*gamesPerRound,0,Analysis11!gamesPerRound,1),"")),1)</f>
        <v>I</v>
      </c>
      <c r="R90" s="2" t="str" cm="1">
        <f t="array" aca="1" ref="R90" ca="1">LEFT(_xlfn.XLOOKUP(R$80&amp;$K90,OFFSET(Pairings11!$C$6,($M$80-1)*gamesPerRound,0,Analysis11!gamesPerRound,1),OFFSET(Pairings11!$D$6,($M$80-1)*gamesPerRound,0,Analysis11!gamesPerRound,1),
_xlfn.XLOOKUP(R$80&amp;$K90,OFFSET(Pairings11!$D$6,($M$80-1)*gamesPerRound,0,Analysis11!gamesPerRound,1),OFFSET(Pairings11!$C$6,($M$80-1)*gamesPerRound,0,Analysis11!gamesPerRound,1),"")),1)</f>
        <v>A</v>
      </c>
      <c r="S90" s="2" t="str" cm="1">
        <f t="array" aca="1" ref="S90" ca="1">LEFT(_xlfn.XLOOKUP(S$80&amp;$K90,OFFSET(Pairings11!$C$6,($M$80-1)*gamesPerRound,0,Analysis11!gamesPerRound,1),OFFSET(Pairings11!$D$6,($M$80-1)*gamesPerRound,0,Analysis11!gamesPerRound,1),
_xlfn.XLOOKUP(S$80&amp;$K90,OFFSET(Pairings11!$D$6,($M$80-1)*gamesPerRound,0,Analysis11!gamesPerRound,1),OFFSET(Pairings11!$C$6,($M$80-1)*gamesPerRound,0,Analysis11!gamesPerRound,1),"")),1)</f>
        <v>C</v>
      </c>
      <c r="T90" s="2" t="str" cm="1">
        <f t="array" aca="1" ref="T90" ca="1">LEFT(_xlfn.XLOOKUP(T$80&amp;$K90,OFFSET(Pairings11!$C$6,($M$80-1)*gamesPerRound,0,Analysis11!gamesPerRound,1),OFFSET(Pairings11!$D$6,($M$80-1)*gamesPerRound,0,Analysis11!gamesPerRound,1),
_xlfn.XLOOKUP(T$80&amp;$K90,OFFSET(Pairings11!$D$6,($M$80-1)*gamesPerRound,0,Analysis11!gamesPerRound,1),OFFSET(Pairings11!$C$6,($M$80-1)*gamesPerRound,0,Analysis11!gamesPerRound,1),"")),1)</f>
        <v>J</v>
      </c>
      <c r="U90" s="2" t="str" cm="1">
        <f t="array" aca="1" ref="U90" ca="1">LEFT(_xlfn.XLOOKUP(U$80&amp;$K90,OFFSET(Pairings11!$C$6,($M$80-1)*gamesPerRound,0,Analysis11!gamesPerRound,1),OFFSET(Pairings11!$D$6,($M$80-1)*gamesPerRound,0,Analysis11!gamesPerRound,1),
_xlfn.XLOOKUP(U$80&amp;$K90,OFFSET(Pairings11!$D$6,($M$80-1)*gamesPerRound,0,Analysis11!gamesPerRound,1),OFFSET(Pairings11!$C$6,($M$80-1)*gamesPerRound,0,Analysis11!gamesPerRound,1),"")),1)</f>
        <v>B</v>
      </c>
      <c r="V90" s="2" t="str" cm="1">
        <f t="array" aca="1" ref="V90" ca="1">LEFT(_xlfn.XLOOKUP(V$80&amp;$K90,OFFSET(Pairings11!$C$6,($M$80-1)*gamesPerRound,0,Analysis11!gamesPerRound,1),OFFSET(Pairings11!$D$6,($M$80-1)*gamesPerRound,0,Analysis11!gamesPerRound,1),
_xlfn.XLOOKUP(V$80&amp;$K90,OFFSET(Pairings11!$D$6,($M$80-1)*gamesPerRound,0,Analysis11!gamesPerRound,1),OFFSET(Pairings11!$C$6,($M$80-1)*gamesPerRound,0,Analysis11!gamesPerRound,1),"")),1)</f>
        <v>D</v>
      </c>
      <c r="W90" s="2" t="str" cm="1">
        <f t="array" aca="1" ref="W90" ca="1">LEFT(_xlfn.XLOOKUP(W$80&amp;$K90,OFFSET(Pairings11!$C$6,($M$80-1)*gamesPerRound,0,Analysis11!gamesPerRound,1),OFFSET(Pairings11!$D$6,($M$80-1)*gamesPerRound,0,Analysis11!gamesPerRound,1),
_xlfn.XLOOKUP(W$80&amp;$K90,OFFSET(Pairings11!$D$6,($M$80-1)*gamesPerRound,0,Analysis11!gamesPerRound,1),OFFSET(Pairings11!$C$6,($M$80-1)*gamesPerRound,0,Analysis11!gamesPerRound,1),"")),1)</f>
        <v>G</v>
      </c>
      <c r="X90" s="2" t="str" cm="1">
        <f t="array" aca="1" ref="X90" ca="1">LEFT(_xlfn.XLOOKUP(X$80&amp;$K90,OFFSET(Pairings11!$C$6,($M$80-1)*gamesPerRound,0,Analysis11!gamesPerRound,1),OFFSET(Pairings11!$D$6,($M$80-1)*gamesPerRound,0,Analysis11!gamesPerRound,1),
_xlfn.XLOOKUP(X$80&amp;$K90,OFFSET(Pairings11!$D$6,($M$80-1)*gamesPerRound,0,Analysis11!gamesPerRound,1),OFFSET(Pairings11!$C$6,($M$80-1)*gamesPerRound,0,Analysis11!gamesPerRound,1),"")),1)</f>
        <v>C</v>
      </c>
      <c r="Y90" s="2" t="str" cm="1">
        <f t="array" aca="1" ref="Y90" ca="1">LEFT(_xlfn.XLOOKUP(Y$80&amp;$K90,OFFSET(Pairings11!$C$6,($M$80-1)*gamesPerRound,0,Analysis11!gamesPerRound,1),OFFSET(Pairings11!$D$6,($M$80-1)*gamesPerRound,0,Analysis11!gamesPerRound,1),
_xlfn.XLOOKUP(Y$80&amp;$K90,OFFSET(Pairings11!$D$6,($M$80-1)*gamesPerRound,0,Analysis11!gamesPerRound,1),OFFSET(Pairings11!$C$6,($M$80-1)*gamesPerRound,0,Analysis11!gamesPerRound,1),"")),1)</f>
        <v/>
      </c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</row>
    <row r="91" spans="1:39">
      <c r="A91" s="2" t="str">
        <v>2</v>
      </c>
      <c r="B91" s="1" t="str">
        <v>G</v>
      </c>
      <c r="C91" s="1" t="str">
        <v>05</v>
      </c>
      <c r="D91" s="1" t="str">
        <v>I</v>
      </c>
      <c r="E91" s="1" t="str">
        <v>05</v>
      </c>
      <c r="F91" s="1" t="str">
        <f t="shared" si="53"/>
        <v/>
      </c>
      <c r="G91" s="1" t="str">
        <f t="shared" si="54"/>
        <v/>
      </c>
      <c r="H91" s="1" t="b">
        <v>0</v>
      </c>
      <c r="K91" s="2" t="s">
        <v>31</v>
      </c>
      <c r="L91" s="1" t="s">
        <v>12</v>
      </c>
      <c r="M91" s="2">
        <v>2</v>
      </c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</row>
    <row r="92" spans="1:39">
      <c r="A92" s="2" t="str">
        <v>2</v>
      </c>
      <c r="B92" s="1" t="str">
        <v>H</v>
      </c>
      <c r="C92" s="1" t="str">
        <v>05</v>
      </c>
      <c r="D92" s="1" t="str">
        <v>D</v>
      </c>
      <c r="E92" s="1" t="str">
        <v>05</v>
      </c>
      <c r="F92" s="1" t="str">
        <f t="shared" si="53"/>
        <v/>
      </c>
      <c r="G92" s="1" t="str">
        <f t="shared" si="54"/>
        <v/>
      </c>
      <c r="H92" s="1" t="b">
        <v>0</v>
      </c>
      <c r="K92" s="3" t="s">
        <v>62</v>
      </c>
      <c r="N92" s="2" t="str" cm="1">
        <f t="array" aca="1" ref="N92" ca="1">LEFT(_xlfn.XLOOKUP(N$80&amp;$K92,OFFSET(Pairings11!$C$6,($M$91-1)*gamesPerRound,0,Analysis11!gamesPerRound,1),OFFSET(Pairings11!$D$6,($M$91-1)*gamesPerRound,0,Analysis11!gamesPerRound,1),
_xlfn.XLOOKUP(N$80&amp;$K92,OFFSET(Pairings11!$D$6,($M$91-1)*gamesPerRound,0,Analysis11!gamesPerRound,1),OFFSET(Pairings11!$C$6,($M$91-1)*gamesPerRound,0,Analysis11!gamesPerRound,1),"")),1)</f>
        <v>G</v>
      </c>
      <c r="O92" s="2" t="str" cm="1">
        <f t="array" aca="1" ref="O92" ca="1">LEFT(_xlfn.XLOOKUP(O$80&amp;$K92,OFFSET(Pairings11!$C$6,($M$91-1)*gamesPerRound,0,Analysis11!gamesPerRound,1),OFFSET(Pairings11!$D$6,($M$91-1)*gamesPerRound,0,Analysis11!gamesPerRound,1),
_xlfn.XLOOKUP(O$80&amp;$K92,OFFSET(Pairings11!$D$6,($M$91-1)*gamesPerRound,0,Analysis11!gamesPerRound,1),OFFSET(Pairings11!$C$6,($M$91-1)*gamesPerRound,0,Analysis11!gamesPerRound,1),"")),1)</f>
        <v>K</v>
      </c>
      <c r="P92" s="2" t="str" cm="1">
        <f t="array" aca="1" ref="P92" ca="1">LEFT(_xlfn.XLOOKUP(P$80&amp;$K92,OFFSET(Pairings11!$C$6,($M$91-1)*gamesPerRound,0,Analysis11!gamesPerRound,1),OFFSET(Pairings11!$D$6,($M$91-1)*gamesPerRound,0,Analysis11!gamesPerRound,1),
_xlfn.XLOOKUP(P$80&amp;$K92,OFFSET(Pairings11!$D$6,($M$91-1)*gamesPerRound,0,Analysis11!gamesPerRound,1),OFFSET(Pairings11!$C$6,($M$91-1)*gamesPerRound,0,Analysis11!gamesPerRound,1),"")),1)</f>
        <v>J</v>
      </c>
      <c r="Q92" s="2" t="str" cm="1">
        <f t="array" aca="1" ref="Q92" ca="1">LEFT(_xlfn.XLOOKUP(Q$80&amp;$K92,OFFSET(Pairings11!$C$6,($M$91-1)*gamesPerRound,0,Analysis11!gamesPerRound,1),OFFSET(Pairings11!$D$6,($M$91-1)*gamesPerRound,0,Analysis11!gamesPerRound,1),
_xlfn.XLOOKUP(Q$80&amp;$K92,OFFSET(Pairings11!$D$6,($M$91-1)*gamesPerRound,0,Analysis11!gamesPerRound,1),OFFSET(Pairings11!$C$6,($M$91-1)*gamesPerRound,0,Analysis11!gamesPerRound,1),"")),1)</f>
        <v>C</v>
      </c>
      <c r="R92" s="2" t="str" cm="1">
        <f t="array" aca="1" ref="R92" ca="1">LEFT(_xlfn.XLOOKUP(R$80&amp;$K92,OFFSET(Pairings11!$C$6,($M$91-1)*gamesPerRound,0,Analysis11!gamesPerRound,1),OFFSET(Pairings11!$D$6,($M$91-1)*gamesPerRound,0,Analysis11!gamesPerRound,1),
_xlfn.XLOOKUP(R$80&amp;$K92,OFFSET(Pairings11!$D$6,($M$91-1)*gamesPerRound,0,Analysis11!gamesPerRound,1),OFFSET(Pairings11!$C$6,($M$91-1)*gamesPerRound,0,Analysis11!gamesPerRound,1),"")),1)</f>
        <v>I</v>
      </c>
      <c r="S92" s="2" t="str" cm="1">
        <f t="array" aca="1" ref="S92" ca="1">LEFT(_xlfn.XLOOKUP(S$80&amp;$K92,OFFSET(Pairings11!$C$6,($M$91-1)*gamesPerRound,0,Analysis11!gamesPerRound,1),OFFSET(Pairings11!$D$6,($M$91-1)*gamesPerRound,0,Analysis11!gamesPerRound,1),
_xlfn.XLOOKUP(S$80&amp;$K92,OFFSET(Pairings11!$D$6,($M$91-1)*gamesPerRound,0,Analysis11!gamesPerRound,1),OFFSET(Pairings11!$C$6,($M$91-1)*gamesPerRound,0,Analysis11!gamesPerRound,1),"")),1)</f>
        <v>H</v>
      </c>
      <c r="T92" s="2" t="str" cm="1">
        <f t="array" aca="1" ref="T92" ca="1">LEFT(_xlfn.XLOOKUP(T$80&amp;$K92,OFFSET(Pairings11!$C$6,($M$91-1)*gamesPerRound,0,Analysis11!gamesPerRound,1),OFFSET(Pairings11!$D$6,($M$91-1)*gamesPerRound,0,Analysis11!gamesPerRound,1),
_xlfn.XLOOKUP(T$80&amp;$K92,OFFSET(Pairings11!$D$6,($M$91-1)*gamesPerRound,0,Analysis11!gamesPerRound,1),OFFSET(Pairings11!$C$6,($M$91-1)*gamesPerRound,0,Analysis11!gamesPerRound,1),"")),1)</f>
        <v>A</v>
      </c>
      <c r="U92" s="2" t="str" cm="1">
        <f t="array" aca="1" ref="U92" ca="1">LEFT(_xlfn.XLOOKUP(U$80&amp;$K92,OFFSET(Pairings11!$C$6,($M$91-1)*gamesPerRound,0,Analysis11!gamesPerRound,1),OFFSET(Pairings11!$D$6,($M$91-1)*gamesPerRound,0,Analysis11!gamesPerRound,1),
_xlfn.XLOOKUP(U$80&amp;$K92,OFFSET(Pairings11!$D$6,($M$91-1)*gamesPerRound,0,Analysis11!gamesPerRound,1),OFFSET(Pairings11!$C$6,($M$91-1)*gamesPerRound,0,Analysis11!gamesPerRound,1),"")),1)</f>
        <v>F</v>
      </c>
      <c r="V92" s="2" t="str" cm="1">
        <f t="array" aca="1" ref="V92" ca="1">LEFT(_xlfn.XLOOKUP(V$80&amp;$K92,OFFSET(Pairings11!$C$6,($M$91-1)*gamesPerRound,0,Analysis11!gamesPerRound,1),OFFSET(Pairings11!$D$6,($M$91-1)*gamesPerRound,0,Analysis11!gamesPerRound,1),
_xlfn.XLOOKUP(V$80&amp;$K92,OFFSET(Pairings11!$D$6,($M$91-1)*gamesPerRound,0,Analysis11!gamesPerRound,1),OFFSET(Pairings11!$C$6,($M$91-1)*gamesPerRound,0,Analysis11!gamesPerRound,1),"")),1)</f>
        <v>E</v>
      </c>
      <c r="W92" s="2" t="str" cm="1">
        <f t="array" aca="1" ref="W92" ca="1">LEFT(_xlfn.XLOOKUP(W$80&amp;$K92,OFFSET(Pairings11!$C$6,($M$91-1)*gamesPerRound,0,Analysis11!gamesPerRound,1),OFFSET(Pairings11!$D$6,($M$91-1)*gamesPerRound,0,Analysis11!gamesPerRound,1),
_xlfn.XLOOKUP(W$80&amp;$K92,OFFSET(Pairings11!$D$6,($M$91-1)*gamesPerRound,0,Analysis11!gamesPerRound,1),OFFSET(Pairings11!$C$6,($M$91-1)*gamesPerRound,0,Analysis11!gamesPerRound,1),"")),1)</f>
        <v>C</v>
      </c>
      <c r="X92" s="2" t="str" cm="1">
        <f t="array" aca="1" ref="X92" ca="1">LEFT(_xlfn.XLOOKUP(X$80&amp;$K92,OFFSET(Pairings11!$C$6,($M$91-1)*gamesPerRound,0,Analysis11!gamesPerRound,1),OFFSET(Pairings11!$D$6,($M$91-1)*gamesPerRound,0,Analysis11!gamesPerRound,1),
_xlfn.XLOOKUP(X$80&amp;$K92,OFFSET(Pairings11!$D$6,($M$91-1)*gamesPerRound,0,Analysis11!gamesPerRound,1),OFFSET(Pairings11!$C$6,($M$91-1)*gamesPerRound,0,Analysis11!gamesPerRound,1),"")),1)</f>
        <v>B</v>
      </c>
      <c r="Y92" s="2" t="str" cm="1">
        <f t="array" aca="1" ref="Y92" ca="1">LEFT(_xlfn.XLOOKUP(Y$80&amp;$K92,OFFSET(Pairings11!$C$6,($M$91-1)*gamesPerRound,0,Analysis11!gamesPerRound,1),OFFSET(Pairings11!$D$6,($M$91-1)*gamesPerRound,0,Analysis11!gamesPerRound,1),
_xlfn.XLOOKUP(Y$80&amp;$K92,OFFSET(Pairings11!$D$6,($M$91-1)*gamesPerRound,0,Analysis11!gamesPerRound,1),OFFSET(Pairings11!$C$6,($M$91-1)*gamesPerRound,0,Analysis11!gamesPerRound,1),"")),1)</f>
        <v/>
      </c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</row>
    <row r="93" spans="1:39">
      <c r="A93" s="2" t="str">
        <v>2</v>
      </c>
      <c r="B93" s="1" t="str">
        <v>I</v>
      </c>
      <c r="C93" s="1" t="str">
        <v>06</v>
      </c>
      <c r="D93" s="1" t="str">
        <v>J</v>
      </c>
      <c r="E93" s="1" t="str">
        <v>05</v>
      </c>
      <c r="F93" s="1" t="str">
        <f t="shared" si="53"/>
        <v>I.06</v>
      </c>
      <c r="G93" s="1" t="str">
        <f t="shared" si="54"/>
        <v>J.05</v>
      </c>
      <c r="H93" s="1" t="b">
        <v>0</v>
      </c>
      <c r="K93" s="3" t="s">
        <v>63</v>
      </c>
      <c r="N93" s="2" t="str" cm="1">
        <f t="array" aca="1" ref="N93" ca="1">LEFT(_xlfn.XLOOKUP(N$80&amp;$K93,OFFSET(Pairings11!$C$6,($M$91-1)*gamesPerRound,0,Analysis11!gamesPerRound,1),OFFSET(Pairings11!$D$6,($M$91-1)*gamesPerRound,0,Analysis11!gamesPerRound,1),
_xlfn.XLOOKUP(N$80&amp;$K93,OFFSET(Pairings11!$D$6,($M$91-1)*gamesPerRound,0,Analysis11!gamesPerRound,1),OFFSET(Pairings11!$C$6,($M$91-1)*gamesPerRound,0,Analysis11!gamesPerRound,1),"")),1)</f>
        <v>F</v>
      </c>
      <c r="O93" s="2" t="str" cm="1">
        <f t="array" aca="1" ref="O93" ca="1">LEFT(_xlfn.XLOOKUP(O$80&amp;$K93,OFFSET(Pairings11!$C$6,($M$91-1)*gamesPerRound,0,Analysis11!gamesPerRound,1),OFFSET(Pairings11!$D$6,($M$91-1)*gamesPerRound,0,Analysis11!gamesPerRound,1),
_xlfn.XLOOKUP(O$80&amp;$K93,OFFSET(Pairings11!$D$6,($M$91-1)*gamesPerRound,0,Analysis11!gamesPerRound,1),OFFSET(Pairings11!$C$6,($M$91-1)*gamesPerRound,0,Analysis11!gamesPerRound,1),"")),1)</f>
        <v>D</v>
      </c>
      <c r="P93" s="2" t="str" cm="1">
        <f t="array" aca="1" ref="P93" ca="1">LEFT(_xlfn.XLOOKUP(P$80&amp;$K93,OFFSET(Pairings11!$C$6,($M$91-1)*gamesPerRound,0,Analysis11!gamesPerRound,1),OFFSET(Pairings11!$D$6,($M$91-1)*gamesPerRound,0,Analysis11!gamesPerRound,1),
_xlfn.XLOOKUP(P$80&amp;$K93,OFFSET(Pairings11!$D$6,($M$91-1)*gamesPerRound,0,Analysis11!gamesPerRound,1),OFFSET(Pairings11!$C$6,($M$91-1)*gamesPerRound,0,Analysis11!gamesPerRound,1),"")),1)</f>
        <v>D</v>
      </c>
      <c r="Q93" s="2" t="str" cm="1">
        <f t="array" aca="1" ref="Q93" ca="1">LEFT(_xlfn.XLOOKUP(Q$80&amp;$K93,OFFSET(Pairings11!$C$6,($M$91-1)*gamesPerRound,0,Analysis11!gamesPerRound,1),OFFSET(Pairings11!$D$6,($M$91-1)*gamesPerRound,0,Analysis11!gamesPerRound,1),
_xlfn.XLOOKUP(Q$80&amp;$K93,OFFSET(Pairings11!$D$6,($M$91-1)*gamesPerRound,0,Analysis11!gamesPerRound,1),OFFSET(Pairings11!$C$6,($M$91-1)*gamesPerRound,0,Analysis11!gamesPerRound,1),"")),1)</f>
        <v>B</v>
      </c>
      <c r="R93" s="2" t="str" cm="1">
        <f t="array" aca="1" ref="R93" ca="1">LEFT(_xlfn.XLOOKUP(R$80&amp;$K93,OFFSET(Pairings11!$C$6,($M$91-1)*gamesPerRound,0,Analysis11!gamesPerRound,1),OFFSET(Pairings11!$D$6,($M$91-1)*gamesPerRound,0,Analysis11!gamesPerRound,1),
_xlfn.XLOOKUP(R$80&amp;$K93,OFFSET(Pairings11!$D$6,($M$91-1)*gamesPerRound,0,Analysis11!gamesPerRound,1),OFFSET(Pairings11!$C$6,($M$91-1)*gamesPerRound,0,Analysis11!gamesPerRound,1),"")),1)</f>
        <v>G</v>
      </c>
      <c r="S93" s="2" t="str" cm="1">
        <f t="array" aca="1" ref="S93" ca="1">LEFT(_xlfn.XLOOKUP(S$80&amp;$K93,OFFSET(Pairings11!$C$6,($M$91-1)*gamesPerRound,0,Analysis11!gamesPerRound,1),OFFSET(Pairings11!$D$6,($M$91-1)*gamesPerRound,0,Analysis11!gamesPerRound,1),
_xlfn.XLOOKUP(S$80&amp;$K93,OFFSET(Pairings11!$D$6,($M$91-1)*gamesPerRound,0,Analysis11!gamesPerRound,1),OFFSET(Pairings11!$C$6,($M$91-1)*gamesPerRound,0,Analysis11!gamesPerRound,1),"")),1)</f>
        <v>A</v>
      </c>
      <c r="T93" s="2" t="str" cm="1">
        <f t="array" aca="1" ref="T93" ca="1">LEFT(_xlfn.XLOOKUP(T$80&amp;$K93,OFFSET(Pairings11!$C$6,($M$91-1)*gamesPerRound,0,Analysis11!gamesPerRound,1),OFFSET(Pairings11!$D$6,($M$91-1)*gamesPerRound,0,Analysis11!gamesPerRound,1),
_xlfn.XLOOKUP(T$80&amp;$K93,OFFSET(Pairings11!$D$6,($M$91-1)*gamesPerRound,0,Analysis11!gamesPerRound,1),OFFSET(Pairings11!$C$6,($M$91-1)*gamesPerRound,0,Analysis11!gamesPerRound,1),"")),1)</f>
        <v>E</v>
      </c>
      <c r="U93" s="2" t="str" cm="1">
        <f t="array" aca="1" ref="U93" ca="1">LEFT(_xlfn.XLOOKUP(U$80&amp;$K93,OFFSET(Pairings11!$C$6,($M$91-1)*gamesPerRound,0,Analysis11!gamesPerRound,1),OFFSET(Pairings11!$D$6,($M$91-1)*gamesPerRound,0,Analysis11!gamesPerRound,1),
_xlfn.XLOOKUP(U$80&amp;$K93,OFFSET(Pairings11!$D$6,($M$91-1)*gamesPerRound,0,Analysis11!gamesPerRound,1),OFFSET(Pairings11!$C$6,($M$91-1)*gamesPerRound,0,Analysis11!gamesPerRound,1),"")),1)</f>
        <v>J</v>
      </c>
      <c r="V93" s="2" t="str" cm="1">
        <f t="array" aca="1" ref="V93" ca="1">LEFT(_xlfn.XLOOKUP(V$80&amp;$K93,OFFSET(Pairings11!$C$6,($M$91-1)*gamesPerRound,0,Analysis11!gamesPerRound,1),OFFSET(Pairings11!$D$6,($M$91-1)*gamesPerRound,0,Analysis11!gamesPerRound,1),
_xlfn.XLOOKUP(V$80&amp;$K93,OFFSET(Pairings11!$D$6,($M$91-1)*gamesPerRound,0,Analysis11!gamesPerRound,1),OFFSET(Pairings11!$C$6,($M$91-1)*gamesPerRound,0,Analysis11!gamesPerRound,1),"")),1)</f>
        <v>K</v>
      </c>
      <c r="W93" s="2" t="str" cm="1">
        <f t="array" aca="1" ref="W93" ca="1">LEFT(_xlfn.XLOOKUP(W$80&amp;$K93,OFFSET(Pairings11!$C$6,($M$91-1)*gamesPerRound,0,Analysis11!gamesPerRound,1),OFFSET(Pairings11!$D$6,($M$91-1)*gamesPerRound,0,Analysis11!gamesPerRound,1),
_xlfn.XLOOKUP(W$80&amp;$K93,OFFSET(Pairings11!$D$6,($M$91-1)*gamesPerRound,0,Analysis11!gamesPerRound,1),OFFSET(Pairings11!$C$6,($M$91-1)*gamesPerRound,0,Analysis11!gamesPerRound,1),"")),1)</f>
        <v>H</v>
      </c>
      <c r="X93" s="2" t="str" cm="1">
        <f t="array" aca="1" ref="X93" ca="1">LEFT(_xlfn.XLOOKUP(X$80&amp;$K93,OFFSET(Pairings11!$C$6,($M$91-1)*gamesPerRound,0,Analysis11!gamesPerRound,1),OFFSET(Pairings11!$D$6,($M$91-1)*gamesPerRound,0,Analysis11!gamesPerRound,1),
_xlfn.XLOOKUP(X$80&amp;$K93,OFFSET(Pairings11!$D$6,($M$91-1)*gamesPerRound,0,Analysis11!gamesPerRound,1),OFFSET(Pairings11!$C$6,($M$91-1)*gamesPerRound,0,Analysis11!gamesPerRound,1),"")),1)</f>
        <v>I</v>
      </c>
      <c r="Y93" s="2" t="str" cm="1">
        <f t="array" aca="1" ref="Y93" ca="1">LEFT(_xlfn.XLOOKUP(Y$80&amp;$K93,OFFSET(Pairings11!$C$6,($M$91-1)*gamesPerRound,0,Analysis11!gamesPerRound,1),OFFSET(Pairings11!$D$6,($M$91-1)*gamesPerRound,0,Analysis11!gamesPerRound,1),
_xlfn.XLOOKUP(Y$80&amp;$K93,OFFSET(Pairings11!$D$6,($M$91-1)*gamesPerRound,0,Analysis11!gamesPerRound,1),OFFSET(Pairings11!$C$6,($M$91-1)*gamesPerRound,0,Analysis11!gamesPerRound,1),"")),1)</f>
        <v/>
      </c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</row>
    <row r="94" spans="1:39">
      <c r="A94" s="2" t="str">
        <v>2</v>
      </c>
      <c r="B94" s="1" t="str">
        <v>E</v>
      </c>
      <c r="C94" s="1" t="str">
        <v>06</v>
      </c>
      <c r="D94" s="1" t="str">
        <v>G</v>
      </c>
      <c r="E94" s="1" t="str">
        <v>06</v>
      </c>
      <c r="F94" s="1" t="str">
        <f t="shared" si="53"/>
        <v/>
      </c>
      <c r="G94" s="1" t="str">
        <f t="shared" si="54"/>
        <v/>
      </c>
      <c r="H94" s="1" t="b">
        <v>0</v>
      </c>
      <c r="K94" s="3" t="s">
        <v>64</v>
      </c>
      <c r="N94" s="2" t="str" cm="1">
        <f t="array" aca="1" ref="N94" ca="1">LEFT(_xlfn.XLOOKUP(N$80&amp;$K94,OFFSET(Pairings11!$C$6,($M$91-1)*gamesPerRound,0,Analysis11!gamesPerRound,1),OFFSET(Pairings11!$D$6,($M$91-1)*gamesPerRound,0,Analysis11!gamesPerRound,1),
_xlfn.XLOOKUP(N$80&amp;$K94,OFFSET(Pairings11!$D$6,($M$91-1)*gamesPerRound,0,Analysis11!gamesPerRound,1),OFFSET(Pairings11!$C$6,($M$91-1)*gamesPerRound,0,Analysis11!gamesPerRound,1),"")),1)</f>
        <v>E</v>
      </c>
      <c r="O94" s="2" t="str" cm="1">
        <f t="array" aca="1" ref="O94" ca="1">LEFT(_xlfn.XLOOKUP(O$80&amp;$K94,OFFSET(Pairings11!$C$6,($M$91-1)*gamesPerRound,0,Analysis11!gamesPerRound,1),OFFSET(Pairings11!$D$6,($M$91-1)*gamesPerRound,0,Analysis11!gamesPerRound,1),
_xlfn.XLOOKUP(O$80&amp;$K94,OFFSET(Pairings11!$D$6,($M$91-1)*gamesPerRound,0,Analysis11!gamesPerRound,1),OFFSET(Pairings11!$C$6,($M$91-1)*gamesPerRound,0,Analysis11!gamesPerRound,1),"")),1)</f>
        <v>K</v>
      </c>
      <c r="P94" s="2" t="str" cm="1">
        <f t="array" aca="1" ref="P94" ca="1">LEFT(_xlfn.XLOOKUP(P$80&amp;$K94,OFFSET(Pairings11!$C$6,($M$91-1)*gamesPerRound,0,Analysis11!gamesPerRound,1),OFFSET(Pairings11!$D$6,($M$91-1)*gamesPerRound,0,Analysis11!gamesPerRound,1),
_xlfn.XLOOKUP(P$80&amp;$K94,OFFSET(Pairings11!$D$6,($M$91-1)*gamesPerRound,0,Analysis11!gamesPerRound,1),OFFSET(Pairings11!$C$6,($M$91-1)*gamesPerRound,0,Analysis11!gamesPerRound,1),"")),1)</f>
        <v>D</v>
      </c>
      <c r="Q94" s="2" t="str" cm="1">
        <f t="array" aca="1" ref="Q94" ca="1">LEFT(_xlfn.XLOOKUP(Q$80&amp;$K94,OFFSET(Pairings11!$C$6,($M$91-1)*gamesPerRound,0,Analysis11!gamesPerRound,1),OFFSET(Pairings11!$D$6,($M$91-1)*gamesPerRound,0,Analysis11!gamesPerRound,1),
_xlfn.XLOOKUP(Q$80&amp;$K94,OFFSET(Pairings11!$D$6,($M$91-1)*gamesPerRound,0,Analysis11!gamesPerRound,1),OFFSET(Pairings11!$C$6,($M$91-1)*gamesPerRound,0,Analysis11!gamesPerRound,1),"")),1)</f>
        <v>J</v>
      </c>
      <c r="R94" s="2" t="str" cm="1">
        <f t="array" aca="1" ref="R94" ca="1">LEFT(_xlfn.XLOOKUP(R$80&amp;$K94,OFFSET(Pairings11!$C$6,($M$91-1)*gamesPerRound,0,Analysis11!gamesPerRound,1),OFFSET(Pairings11!$D$6,($M$91-1)*gamesPerRound,0,Analysis11!gamesPerRound,1),
_xlfn.XLOOKUP(R$80&amp;$K94,OFFSET(Pairings11!$D$6,($M$91-1)*gamesPerRound,0,Analysis11!gamesPerRound,1),OFFSET(Pairings11!$C$6,($M$91-1)*gamesPerRound,0,Analysis11!gamesPerRound,1),"")),1)</f>
        <v>A</v>
      </c>
      <c r="S94" s="2" t="str" cm="1">
        <f t="array" aca="1" ref="S94" ca="1">LEFT(_xlfn.XLOOKUP(S$80&amp;$K94,OFFSET(Pairings11!$C$6,($M$91-1)*gamesPerRound,0,Analysis11!gamesPerRound,1),OFFSET(Pairings11!$D$6,($M$91-1)*gamesPerRound,0,Analysis11!gamesPerRound,1),
_xlfn.XLOOKUP(S$80&amp;$K94,OFFSET(Pairings11!$D$6,($M$91-1)*gamesPerRound,0,Analysis11!gamesPerRound,1),OFFSET(Pairings11!$C$6,($M$91-1)*gamesPerRound,0,Analysis11!gamesPerRound,1),"")),1)</f>
        <v>I</v>
      </c>
      <c r="T94" s="2" t="str" cm="1">
        <f t="array" aca="1" ref="T94" ca="1">LEFT(_xlfn.XLOOKUP(T$80&amp;$K94,OFFSET(Pairings11!$C$6,($M$91-1)*gamesPerRound,0,Analysis11!gamesPerRound,1),OFFSET(Pairings11!$D$6,($M$91-1)*gamesPerRound,0,Analysis11!gamesPerRound,1),
_xlfn.XLOOKUP(T$80&amp;$K94,OFFSET(Pairings11!$D$6,($M$91-1)*gamesPerRound,0,Analysis11!gamesPerRound,1),OFFSET(Pairings11!$C$6,($M$91-1)*gamesPerRound,0,Analysis11!gamesPerRound,1),"")),1)</f>
        <v>H</v>
      </c>
      <c r="U94" s="2" t="str" cm="1">
        <f t="array" aca="1" ref="U94" ca="1">LEFT(_xlfn.XLOOKUP(U$80&amp;$K94,OFFSET(Pairings11!$C$6,($M$91-1)*gamesPerRound,0,Analysis11!gamesPerRound,1),OFFSET(Pairings11!$D$6,($M$91-1)*gamesPerRound,0,Analysis11!gamesPerRound,1),
_xlfn.XLOOKUP(U$80&amp;$K94,OFFSET(Pairings11!$D$6,($M$91-1)*gamesPerRound,0,Analysis11!gamesPerRound,1),OFFSET(Pairings11!$C$6,($M$91-1)*gamesPerRound,0,Analysis11!gamesPerRound,1),"")),1)</f>
        <v>G</v>
      </c>
      <c r="V94" s="2" t="str" cm="1">
        <f t="array" aca="1" ref="V94" ca="1">LEFT(_xlfn.XLOOKUP(V$80&amp;$K94,OFFSET(Pairings11!$C$6,($M$91-1)*gamesPerRound,0,Analysis11!gamesPerRound,1),OFFSET(Pairings11!$D$6,($M$91-1)*gamesPerRound,0,Analysis11!gamesPerRound,1),
_xlfn.XLOOKUP(V$80&amp;$K94,OFFSET(Pairings11!$D$6,($M$91-1)*gamesPerRound,0,Analysis11!gamesPerRound,1),OFFSET(Pairings11!$C$6,($M$91-1)*gamesPerRound,0,Analysis11!gamesPerRound,1),"")),1)</f>
        <v>F</v>
      </c>
      <c r="W94" s="2" t="str" cm="1">
        <f t="array" aca="1" ref="W94" ca="1">LEFT(_xlfn.XLOOKUP(W$80&amp;$K94,OFFSET(Pairings11!$C$6,($M$91-1)*gamesPerRound,0,Analysis11!gamesPerRound,1),OFFSET(Pairings11!$D$6,($M$91-1)*gamesPerRound,0,Analysis11!gamesPerRound,1),
_xlfn.XLOOKUP(W$80&amp;$K94,OFFSET(Pairings11!$D$6,($M$91-1)*gamesPerRound,0,Analysis11!gamesPerRound,1),OFFSET(Pairings11!$C$6,($M$91-1)*gamesPerRound,0,Analysis11!gamesPerRound,1),"")),1)</f>
        <v>D</v>
      </c>
      <c r="X94" s="2" t="str" cm="1">
        <f t="array" aca="1" ref="X94" ca="1">LEFT(_xlfn.XLOOKUP(X$80&amp;$K94,OFFSET(Pairings11!$C$6,($M$91-1)*gamesPerRound,0,Analysis11!gamesPerRound,1),OFFSET(Pairings11!$D$6,($M$91-1)*gamesPerRound,0,Analysis11!gamesPerRound,1),
_xlfn.XLOOKUP(X$80&amp;$K94,OFFSET(Pairings11!$D$6,($M$91-1)*gamesPerRound,0,Analysis11!gamesPerRound,1),OFFSET(Pairings11!$C$6,($M$91-1)*gamesPerRound,0,Analysis11!gamesPerRound,1),"")),1)</f>
        <v>B</v>
      </c>
      <c r="Y94" s="2" t="str" cm="1">
        <f t="array" aca="1" ref="Y94" ca="1">LEFT(_xlfn.XLOOKUP(Y$80&amp;$K94,OFFSET(Pairings11!$C$6,($M$91-1)*gamesPerRound,0,Analysis11!gamesPerRound,1),OFFSET(Pairings11!$D$6,($M$91-1)*gamesPerRound,0,Analysis11!gamesPerRound,1),
_xlfn.XLOOKUP(Y$80&amp;$K94,OFFSET(Pairings11!$D$6,($M$91-1)*gamesPerRound,0,Analysis11!gamesPerRound,1),OFFSET(Pairings11!$C$6,($M$91-1)*gamesPerRound,0,Analysis11!gamesPerRound,1),"")),1)</f>
        <v/>
      </c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</row>
    <row r="95" spans="1:39">
      <c r="A95" s="2" t="str">
        <v>2</v>
      </c>
      <c r="B95" s="1" t="str">
        <v>K</v>
      </c>
      <c r="C95" s="1" t="str">
        <v>06</v>
      </c>
      <c r="D95" s="1" t="str">
        <v>A</v>
      </c>
      <c r="E95" s="1" t="str">
        <v>06</v>
      </c>
      <c r="F95" s="1" t="str">
        <f t="shared" si="53"/>
        <v/>
      </c>
      <c r="G95" s="1" t="str">
        <f t="shared" si="54"/>
        <v/>
      </c>
      <c r="H95" s="1" t="b">
        <v>0</v>
      </c>
      <c r="K95" s="3" t="s">
        <v>65</v>
      </c>
      <c r="N95" s="2" t="str" cm="1">
        <f t="array" aca="1" ref="N95" ca="1">LEFT(_xlfn.XLOOKUP(N$80&amp;$K95,OFFSET(Pairings11!$C$6,($M$91-1)*gamesPerRound,0,Analysis11!gamesPerRound,1),OFFSET(Pairings11!$D$6,($M$91-1)*gamesPerRound,0,Analysis11!gamesPerRound,1),
_xlfn.XLOOKUP(N$80&amp;$K95,OFFSET(Pairings11!$D$6,($M$91-1)*gamesPerRound,0,Analysis11!gamesPerRound,1),OFFSET(Pairings11!$C$6,($M$91-1)*gamesPerRound,0,Analysis11!gamesPerRound,1),"")),1)</f>
        <v>B</v>
      </c>
      <c r="O95" s="2" t="str" cm="1">
        <f t="array" aca="1" ref="O95" ca="1">LEFT(_xlfn.XLOOKUP(O$80&amp;$K95,OFFSET(Pairings11!$C$6,($M$91-1)*gamesPerRound,0,Analysis11!gamesPerRound,1),OFFSET(Pairings11!$D$6,($M$91-1)*gamesPerRound,0,Analysis11!gamesPerRound,1),
_xlfn.XLOOKUP(O$80&amp;$K95,OFFSET(Pairings11!$D$6,($M$91-1)*gamesPerRound,0,Analysis11!gamesPerRound,1),OFFSET(Pairings11!$C$6,($M$91-1)*gamesPerRound,0,Analysis11!gamesPerRound,1),"")),1)</f>
        <v>A</v>
      </c>
      <c r="P95" s="2" t="str" cm="1">
        <f t="array" aca="1" ref="P95" ca="1">LEFT(_xlfn.XLOOKUP(P$80&amp;$K95,OFFSET(Pairings11!$C$6,($M$91-1)*gamesPerRound,0,Analysis11!gamesPerRound,1),OFFSET(Pairings11!$D$6,($M$91-1)*gamesPerRound,0,Analysis11!gamesPerRound,1),
_xlfn.XLOOKUP(P$80&amp;$K95,OFFSET(Pairings11!$D$6,($M$91-1)*gamesPerRound,0,Analysis11!gamesPerRound,1),OFFSET(Pairings11!$C$6,($M$91-1)*gamesPerRound,0,Analysis11!gamesPerRound,1),"")),1)</f>
        <v>E</v>
      </c>
      <c r="Q95" s="2" t="str" cm="1">
        <f t="array" aca="1" ref="Q95" ca="1">LEFT(_xlfn.XLOOKUP(Q$80&amp;$K95,OFFSET(Pairings11!$C$6,($M$91-1)*gamesPerRound,0,Analysis11!gamesPerRound,1),OFFSET(Pairings11!$D$6,($M$91-1)*gamesPerRound,0,Analysis11!gamesPerRound,1),
_xlfn.XLOOKUP(Q$80&amp;$K95,OFFSET(Pairings11!$D$6,($M$91-1)*gamesPerRound,0,Analysis11!gamesPerRound,1),OFFSET(Pairings11!$C$6,($M$91-1)*gamesPerRound,0,Analysis11!gamesPerRound,1),"")),1)</f>
        <v>C</v>
      </c>
      <c r="R95" s="2" t="str" cm="1">
        <f t="array" aca="1" ref="R95" ca="1">LEFT(_xlfn.XLOOKUP(R$80&amp;$K95,OFFSET(Pairings11!$C$6,($M$91-1)*gamesPerRound,0,Analysis11!gamesPerRound,1),OFFSET(Pairings11!$D$6,($M$91-1)*gamesPerRound,0,Analysis11!gamesPerRound,1),
_xlfn.XLOOKUP(R$80&amp;$K95,OFFSET(Pairings11!$D$6,($M$91-1)*gamesPerRound,0,Analysis11!gamesPerRound,1),OFFSET(Pairings11!$C$6,($M$91-1)*gamesPerRound,0,Analysis11!gamesPerRound,1),"")),1)</f>
        <v>C</v>
      </c>
      <c r="S95" s="2" t="str" cm="1">
        <f t="array" aca="1" ref="S95" ca="1">LEFT(_xlfn.XLOOKUP(S$80&amp;$K95,OFFSET(Pairings11!$C$6,($M$91-1)*gamesPerRound,0,Analysis11!gamesPerRound,1),OFFSET(Pairings11!$D$6,($M$91-1)*gamesPerRound,0,Analysis11!gamesPerRound,1),
_xlfn.XLOOKUP(S$80&amp;$K95,OFFSET(Pairings11!$D$6,($M$91-1)*gamesPerRound,0,Analysis11!gamesPerRound,1),OFFSET(Pairings11!$C$6,($M$91-1)*gamesPerRound,0,Analysis11!gamesPerRound,1),"")),1)</f>
        <v>K</v>
      </c>
      <c r="T95" s="2" t="str" cm="1">
        <f t="array" aca="1" ref="T95" ca="1">LEFT(_xlfn.XLOOKUP(T$80&amp;$K95,OFFSET(Pairings11!$C$6,($M$91-1)*gamesPerRound,0,Analysis11!gamesPerRound,1),OFFSET(Pairings11!$D$6,($M$91-1)*gamesPerRound,0,Analysis11!gamesPerRound,1),
_xlfn.XLOOKUP(T$80&amp;$K95,OFFSET(Pairings11!$D$6,($M$91-1)*gamesPerRound,0,Analysis11!gamesPerRound,1),OFFSET(Pairings11!$C$6,($M$91-1)*gamesPerRound,0,Analysis11!gamesPerRound,1),"")),1)</f>
        <v>J</v>
      </c>
      <c r="U95" s="2" t="str" cm="1">
        <f t="array" aca="1" ref="U95" ca="1">LEFT(_xlfn.XLOOKUP(U$80&amp;$K95,OFFSET(Pairings11!$C$6,($M$91-1)*gamesPerRound,0,Analysis11!gamesPerRound,1),OFFSET(Pairings11!$D$6,($M$91-1)*gamesPerRound,0,Analysis11!gamesPerRound,1),
_xlfn.XLOOKUP(U$80&amp;$K95,OFFSET(Pairings11!$D$6,($M$91-1)*gamesPerRound,0,Analysis11!gamesPerRound,1),OFFSET(Pairings11!$C$6,($M$91-1)*gamesPerRound,0,Analysis11!gamesPerRound,1),"")),1)</f>
        <v>I</v>
      </c>
      <c r="V95" s="2" t="str" cm="1">
        <f t="array" aca="1" ref="V95" ca="1">LEFT(_xlfn.XLOOKUP(V$80&amp;$K95,OFFSET(Pairings11!$C$6,($M$91-1)*gamesPerRound,0,Analysis11!gamesPerRound,1),OFFSET(Pairings11!$D$6,($M$91-1)*gamesPerRound,0,Analysis11!gamesPerRound,1),
_xlfn.XLOOKUP(V$80&amp;$K95,OFFSET(Pairings11!$D$6,($M$91-1)*gamesPerRound,0,Analysis11!gamesPerRound,1),OFFSET(Pairings11!$C$6,($M$91-1)*gamesPerRound,0,Analysis11!gamesPerRound,1),"")),1)</f>
        <v>H</v>
      </c>
      <c r="W95" s="2" t="str" cm="1">
        <f t="array" aca="1" ref="W95" ca="1">LEFT(_xlfn.XLOOKUP(W$80&amp;$K95,OFFSET(Pairings11!$C$6,($M$91-1)*gamesPerRound,0,Analysis11!gamesPerRound,1),OFFSET(Pairings11!$D$6,($M$91-1)*gamesPerRound,0,Analysis11!gamesPerRound,1),
_xlfn.XLOOKUP(W$80&amp;$K95,OFFSET(Pairings11!$D$6,($M$91-1)*gamesPerRound,0,Analysis11!gamesPerRound,1),OFFSET(Pairings11!$C$6,($M$91-1)*gamesPerRound,0,Analysis11!gamesPerRound,1),"")),1)</f>
        <v>G</v>
      </c>
      <c r="X95" s="2" t="str" cm="1">
        <f t="array" aca="1" ref="X95" ca="1">LEFT(_xlfn.XLOOKUP(X$80&amp;$K95,OFFSET(Pairings11!$C$6,($M$91-1)*gamesPerRound,0,Analysis11!gamesPerRound,1),OFFSET(Pairings11!$D$6,($M$91-1)*gamesPerRound,0,Analysis11!gamesPerRound,1),
_xlfn.XLOOKUP(X$80&amp;$K95,OFFSET(Pairings11!$D$6,($M$91-1)*gamesPerRound,0,Analysis11!gamesPerRound,1),OFFSET(Pairings11!$C$6,($M$91-1)*gamesPerRound,0,Analysis11!gamesPerRound,1),"")),1)</f>
        <v>F</v>
      </c>
      <c r="Y95" s="2" t="str" cm="1">
        <f t="array" aca="1" ref="Y95" ca="1">LEFT(_xlfn.XLOOKUP(Y$80&amp;$K95,OFFSET(Pairings11!$C$6,($M$91-1)*gamesPerRound,0,Analysis11!gamesPerRound,1),OFFSET(Pairings11!$D$6,($M$91-1)*gamesPerRound,0,Analysis11!gamesPerRound,1),
_xlfn.XLOOKUP(Y$80&amp;$K95,OFFSET(Pairings11!$D$6,($M$91-1)*gamesPerRound,0,Analysis11!gamesPerRound,1),OFFSET(Pairings11!$C$6,($M$91-1)*gamesPerRound,0,Analysis11!gamesPerRound,1),"")),1)</f>
        <v/>
      </c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</row>
    <row r="96" spans="1:39">
      <c r="A96" s="2" t="str">
        <v>2</v>
      </c>
      <c r="B96" s="1" t="str">
        <v>H</v>
      </c>
      <c r="C96" s="1" t="str">
        <v>06</v>
      </c>
      <c r="D96" s="1" t="str">
        <v>F</v>
      </c>
      <c r="E96" s="1" t="str">
        <v>06</v>
      </c>
      <c r="F96" s="1" t="str">
        <f t="shared" si="53"/>
        <v/>
      </c>
      <c r="G96" s="1" t="str">
        <f t="shared" si="54"/>
        <v/>
      </c>
      <c r="H96" s="1" t="b">
        <v>0</v>
      </c>
      <c r="K96" s="3" t="s">
        <v>66</v>
      </c>
      <c r="N96" s="2" t="str" cm="1">
        <f t="array" aca="1" ref="N96" ca="1">LEFT(_xlfn.XLOOKUP(N$80&amp;$K96,OFFSET(Pairings11!$C$6,($M$91-1)*gamesPerRound,0,Analysis11!gamesPerRound,1),OFFSET(Pairings11!$D$6,($M$91-1)*gamesPerRound,0,Analysis11!gamesPerRound,1),
_xlfn.XLOOKUP(N$80&amp;$K96,OFFSET(Pairings11!$D$6,($M$91-1)*gamesPerRound,0,Analysis11!gamesPerRound,1),OFFSET(Pairings11!$C$6,($M$91-1)*gamesPerRound,0,Analysis11!gamesPerRound,1),"")),1)</f>
        <v>F</v>
      </c>
      <c r="O96" s="2" t="str" cm="1">
        <f t="array" aca="1" ref="O96" ca="1">LEFT(_xlfn.XLOOKUP(O$80&amp;$K96,OFFSET(Pairings11!$C$6,($M$91-1)*gamesPerRound,0,Analysis11!gamesPerRound,1),OFFSET(Pairings11!$D$6,($M$91-1)*gamesPerRound,0,Analysis11!gamesPerRound,1),
_xlfn.XLOOKUP(O$80&amp;$K96,OFFSET(Pairings11!$D$6,($M$91-1)*gamesPerRound,0,Analysis11!gamesPerRound,1),OFFSET(Pairings11!$C$6,($M$91-1)*gamesPerRound,0,Analysis11!gamesPerRound,1),"")),1)</f>
        <v>E</v>
      </c>
      <c r="P96" s="2" t="str" cm="1">
        <f t="array" aca="1" ref="P96" ca="1">LEFT(_xlfn.XLOOKUP(P$80&amp;$K96,OFFSET(Pairings11!$C$6,($M$91-1)*gamesPerRound,0,Analysis11!gamesPerRound,1),OFFSET(Pairings11!$D$6,($M$91-1)*gamesPerRound,0,Analysis11!gamesPerRound,1),
_xlfn.XLOOKUP(P$80&amp;$K96,OFFSET(Pairings11!$D$6,($M$91-1)*gamesPerRound,0,Analysis11!gamesPerRound,1),OFFSET(Pairings11!$C$6,($M$91-1)*gamesPerRound,0,Analysis11!gamesPerRound,1),"")),1)</f>
        <v>K</v>
      </c>
      <c r="Q96" s="2" t="str" cm="1">
        <f t="array" aca="1" ref="Q96" ca="1">LEFT(_xlfn.XLOOKUP(Q$80&amp;$K96,OFFSET(Pairings11!$C$6,($M$91-1)*gamesPerRound,0,Analysis11!gamesPerRound,1),OFFSET(Pairings11!$D$6,($M$91-1)*gamesPerRound,0,Analysis11!gamesPerRound,1),
_xlfn.XLOOKUP(Q$80&amp;$K96,OFFSET(Pairings11!$D$6,($M$91-1)*gamesPerRound,0,Analysis11!gamesPerRound,1),OFFSET(Pairings11!$C$6,($M$91-1)*gamesPerRound,0,Analysis11!gamesPerRound,1),"")),1)</f>
        <v>H</v>
      </c>
      <c r="R96" s="2" t="str" cm="1">
        <f t="array" aca="1" ref="R96" ca="1">LEFT(_xlfn.XLOOKUP(R$80&amp;$K96,OFFSET(Pairings11!$C$6,($M$91-1)*gamesPerRound,0,Analysis11!gamesPerRound,1),OFFSET(Pairings11!$D$6,($M$91-1)*gamesPerRound,0,Analysis11!gamesPerRound,1),
_xlfn.XLOOKUP(R$80&amp;$K96,OFFSET(Pairings11!$D$6,($M$91-1)*gamesPerRound,0,Analysis11!gamesPerRound,1),OFFSET(Pairings11!$C$6,($M$91-1)*gamesPerRound,0,Analysis11!gamesPerRound,1),"")),1)</f>
        <v>B</v>
      </c>
      <c r="S96" s="2" t="str" cm="1">
        <f t="array" aca="1" ref="S96" ca="1">LEFT(_xlfn.XLOOKUP(S$80&amp;$K96,OFFSET(Pairings11!$C$6,($M$91-1)*gamesPerRound,0,Analysis11!gamesPerRound,1),OFFSET(Pairings11!$D$6,($M$91-1)*gamesPerRound,0,Analysis11!gamesPerRound,1),
_xlfn.XLOOKUP(S$80&amp;$K96,OFFSET(Pairings11!$D$6,($M$91-1)*gamesPerRound,0,Analysis11!gamesPerRound,1),OFFSET(Pairings11!$C$6,($M$91-1)*gamesPerRound,0,Analysis11!gamesPerRound,1),"")),1)</f>
        <v>A</v>
      </c>
      <c r="T96" s="2" t="str" cm="1">
        <f t="array" aca="1" ref="T96" ca="1">LEFT(_xlfn.XLOOKUP(T$80&amp;$K96,OFFSET(Pairings11!$C$6,($M$91-1)*gamesPerRound,0,Analysis11!gamesPerRound,1),OFFSET(Pairings11!$D$6,($M$91-1)*gamesPerRound,0,Analysis11!gamesPerRound,1),
_xlfn.XLOOKUP(T$80&amp;$K96,OFFSET(Pairings11!$D$6,($M$91-1)*gamesPerRound,0,Analysis11!gamesPerRound,1),OFFSET(Pairings11!$C$6,($M$91-1)*gamesPerRound,0,Analysis11!gamesPerRound,1),"")),1)</f>
        <v>I</v>
      </c>
      <c r="U96" s="2" t="str" cm="1">
        <f t="array" aca="1" ref="U96" ca="1">LEFT(_xlfn.XLOOKUP(U$80&amp;$K96,OFFSET(Pairings11!$C$6,($M$91-1)*gamesPerRound,0,Analysis11!gamesPerRound,1),OFFSET(Pairings11!$D$6,($M$91-1)*gamesPerRound,0,Analysis11!gamesPerRound,1),
_xlfn.XLOOKUP(U$80&amp;$K96,OFFSET(Pairings11!$D$6,($M$91-1)*gamesPerRound,0,Analysis11!gamesPerRound,1),OFFSET(Pairings11!$C$6,($M$91-1)*gamesPerRound,0,Analysis11!gamesPerRound,1),"")),1)</f>
        <v>D</v>
      </c>
      <c r="V96" s="2" t="str" cm="1">
        <f t="array" aca="1" ref="V96" ca="1">LEFT(_xlfn.XLOOKUP(V$80&amp;$K96,OFFSET(Pairings11!$C$6,($M$91-1)*gamesPerRound,0,Analysis11!gamesPerRound,1),OFFSET(Pairings11!$D$6,($M$91-1)*gamesPerRound,0,Analysis11!gamesPerRound,1),
_xlfn.XLOOKUP(V$80&amp;$K96,OFFSET(Pairings11!$D$6,($M$91-1)*gamesPerRound,0,Analysis11!gamesPerRound,1),OFFSET(Pairings11!$C$6,($M$91-1)*gamesPerRound,0,Analysis11!gamesPerRound,1),"")),1)</f>
        <v>G</v>
      </c>
      <c r="W96" s="2" t="str" cm="1">
        <f t="array" aca="1" ref="W96" ca="1">LEFT(_xlfn.XLOOKUP(W$80&amp;$K96,OFFSET(Pairings11!$C$6,($M$91-1)*gamesPerRound,0,Analysis11!gamesPerRound,1),OFFSET(Pairings11!$D$6,($M$91-1)*gamesPerRound,0,Analysis11!gamesPerRound,1),
_xlfn.XLOOKUP(W$80&amp;$K96,OFFSET(Pairings11!$D$6,($M$91-1)*gamesPerRound,0,Analysis11!gamesPerRound,1),OFFSET(Pairings11!$C$6,($M$91-1)*gamesPerRound,0,Analysis11!gamesPerRound,1),"")),1)</f>
        <v>I</v>
      </c>
      <c r="X96" s="2" t="str" cm="1">
        <f t="array" aca="1" ref="X96" ca="1">LEFT(_xlfn.XLOOKUP(X$80&amp;$K96,OFFSET(Pairings11!$C$6,($M$91-1)*gamesPerRound,0,Analysis11!gamesPerRound,1),OFFSET(Pairings11!$D$6,($M$91-1)*gamesPerRound,0,Analysis11!gamesPerRound,1),
_xlfn.XLOOKUP(X$80&amp;$K96,OFFSET(Pairings11!$D$6,($M$91-1)*gamesPerRound,0,Analysis11!gamesPerRound,1),OFFSET(Pairings11!$C$6,($M$91-1)*gamesPerRound,0,Analysis11!gamesPerRound,1),"")),1)</f>
        <v>C</v>
      </c>
      <c r="Y96" s="2" t="str" cm="1">
        <f t="array" aca="1" ref="Y96" ca="1">LEFT(_xlfn.XLOOKUP(Y$80&amp;$K96,OFFSET(Pairings11!$C$6,($M$91-1)*gamesPerRound,0,Analysis11!gamesPerRound,1),OFFSET(Pairings11!$D$6,($M$91-1)*gamesPerRound,0,Analysis11!gamesPerRound,1),
_xlfn.XLOOKUP(Y$80&amp;$K96,OFFSET(Pairings11!$D$6,($M$91-1)*gamesPerRound,0,Analysis11!gamesPerRound,1),OFFSET(Pairings11!$C$6,($M$91-1)*gamesPerRound,0,Analysis11!gamesPerRound,1),"")),1)</f>
        <v/>
      </c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</row>
    <row r="97" spans="1:39">
      <c r="A97" s="2" t="str">
        <v>2</v>
      </c>
      <c r="B97" s="1" t="str">
        <v>J</v>
      </c>
      <c r="C97" s="1" t="str">
        <v>06</v>
      </c>
      <c r="D97" s="1" t="str">
        <v>B</v>
      </c>
      <c r="E97" s="1" t="str">
        <v>06</v>
      </c>
      <c r="F97" s="1" t="str">
        <f t="shared" si="53"/>
        <v/>
      </c>
      <c r="G97" s="1" t="str">
        <f t="shared" si="54"/>
        <v/>
      </c>
      <c r="H97" s="1" t="b">
        <v>0</v>
      </c>
      <c r="K97" s="3" t="s">
        <v>67</v>
      </c>
      <c r="N97" s="2" t="str" cm="1">
        <f t="array" aca="1" ref="N97" ca="1">LEFT(_xlfn.XLOOKUP(N$80&amp;$K97,OFFSET(Pairings11!$C$6,($M$91-1)*gamesPerRound,0,Analysis11!gamesPerRound,1),OFFSET(Pairings11!$D$6,($M$91-1)*gamesPerRound,0,Analysis11!gamesPerRound,1),
_xlfn.XLOOKUP(N$80&amp;$K97,OFFSET(Pairings11!$D$6,($M$91-1)*gamesPerRound,0,Analysis11!gamesPerRound,1),OFFSET(Pairings11!$C$6,($M$91-1)*gamesPerRound,0,Analysis11!gamesPerRound,1),"")),1)</f>
        <v>K</v>
      </c>
      <c r="O97" s="2" t="str" cm="1">
        <f t="array" aca="1" ref="O97" ca="1">LEFT(_xlfn.XLOOKUP(O$80&amp;$K97,OFFSET(Pairings11!$C$6,($M$91-1)*gamesPerRound,0,Analysis11!gamesPerRound,1),OFFSET(Pairings11!$D$6,($M$91-1)*gamesPerRound,0,Analysis11!gamesPerRound,1),
_xlfn.XLOOKUP(O$80&amp;$K97,OFFSET(Pairings11!$D$6,($M$91-1)*gamesPerRound,0,Analysis11!gamesPerRound,1),OFFSET(Pairings11!$C$6,($M$91-1)*gamesPerRound,0,Analysis11!gamesPerRound,1),"")),1)</f>
        <v>J</v>
      </c>
      <c r="P97" s="2" t="str" cm="1">
        <f t="array" aca="1" ref="P97" ca="1">LEFT(_xlfn.XLOOKUP(P$80&amp;$K97,OFFSET(Pairings11!$C$6,($M$91-1)*gamesPerRound,0,Analysis11!gamesPerRound,1),OFFSET(Pairings11!$D$6,($M$91-1)*gamesPerRound,0,Analysis11!gamesPerRound,1),
_xlfn.XLOOKUP(P$80&amp;$K97,OFFSET(Pairings11!$D$6,($M$91-1)*gamesPerRound,0,Analysis11!gamesPerRound,1),OFFSET(Pairings11!$C$6,($M$91-1)*gamesPerRound,0,Analysis11!gamesPerRound,1),"")),1)</f>
        <v>D</v>
      </c>
      <c r="Q97" s="2" t="str" cm="1">
        <f t="array" aca="1" ref="Q97" ca="1">LEFT(_xlfn.XLOOKUP(Q$80&amp;$K97,OFFSET(Pairings11!$C$6,($M$91-1)*gamesPerRound,0,Analysis11!gamesPerRound,1),OFFSET(Pairings11!$D$6,($M$91-1)*gamesPerRound,0,Analysis11!gamesPerRound,1),
_xlfn.XLOOKUP(Q$80&amp;$K97,OFFSET(Pairings11!$D$6,($M$91-1)*gamesPerRound,0,Analysis11!gamesPerRound,1),OFFSET(Pairings11!$C$6,($M$91-1)*gamesPerRound,0,Analysis11!gamesPerRound,1),"")),1)</f>
        <v>C</v>
      </c>
      <c r="R97" s="2" t="str" cm="1">
        <f t="array" aca="1" ref="R97" ca="1">LEFT(_xlfn.XLOOKUP(R$80&amp;$K97,OFFSET(Pairings11!$C$6,($M$91-1)*gamesPerRound,0,Analysis11!gamesPerRound,1),OFFSET(Pairings11!$D$6,($M$91-1)*gamesPerRound,0,Analysis11!gamesPerRound,1),
_xlfn.XLOOKUP(R$80&amp;$K97,OFFSET(Pairings11!$D$6,($M$91-1)*gamesPerRound,0,Analysis11!gamesPerRound,1),OFFSET(Pairings11!$C$6,($M$91-1)*gamesPerRound,0,Analysis11!gamesPerRound,1),"")),1)</f>
        <v>G</v>
      </c>
      <c r="S97" s="2" t="str" cm="1">
        <f t="array" aca="1" ref="S97" ca="1">LEFT(_xlfn.XLOOKUP(S$80&amp;$K97,OFFSET(Pairings11!$C$6,($M$91-1)*gamesPerRound,0,Analysis11!gamesPerRound,1),OFFSET(Pairings11!$D$6,($M$91-1)*gamesPerRound,0,Analysis11!gamesPerRound,1),
_xlfn.XLOOKUP(S$80&amp;$K97,OFFSET(Pairings11!$D$6,($M$91-1)*gamesPerRound,0,Analysis11!gamesPerRound,1),OFFSET(Pairings11!$C$6,($M$91-1)*gamesPerRound,0,Analysis11!gamesPerRound,1),"")),1)</f>
        <v>H</v>
      </c>
      <c r="T97" s="2" t="str" cm="1">
        <f t="array" aca="1" ref="T97" ca="1">LEFT(_xlfn.XLOOKUP(T$80&amp;$K97,OFFSET(Pairings11!$C$6,($M$91-1)*gamesPerRound,0,Analysis11!gamesPerRound,1),OFFSET(Pairings11!$D$6,($M$91-1)*gamesPerRound,0,Analysis11!gamesPerRound,1),
_xlfn.XLOOKUP(T$80&amp;$K97,OFFSET(Pairings11!$D$6,($M$91-1)*gamesPerRound,0,Analysis11!gamesPerRound,1),OFFSET(Pairings11!$C$6,($M$91-1)*gamesPerRound,0,Analysis11!gamesPerRound,1),"")),1)</f>
        <v>E</v>
      </c>
      <c r="U97" s="2" t="str" cm="1">
        <f t="array" aca="1" ref="U97" ca="1">LEFT(_xlfn.XLOOKUP(U$80&amp;$K97,OFFSET(Pairings11!$C$6,($M$91-1)*gamesPerRound,0,Analysis11!gamesPerRound,1),OFFSET(Pairings11!$D$6,($M$91-1)*gamesPerRound,0,Analysis11!gamesPerRound,1),
_xlfn.XLOOKUP(U$80&amp;$K97,OFFSET(Pairings11!$D$6,($M$91-1)*gamesPerRound,0,Analysis11!gamesPerRound,1),OFFSET(Pairings11!$C$6,($M$91-1)*gamesPerRound,0,Analysis11!gamesPerRound,1),"")),1)</f>
        <v>F</v>
      </c>
      <c r="V97" s="2" t="str" cm="1">
        <f t="array" aca="1" ref="V97" ca="1">LEFT(_xlfn.XLOOKUP(V$80&amp;$K97,OFFSET(Pairings11!$C$6,($M$91-1)*gamesPerRound,0,Analysis11!gamesPerRound,1),OFFSET(Pairings11!$D$6,($M$91-1)*gamesPerRound,0,Analysis11!gamesPerRound,1),
_xlfn.XLOOKUP(V$80&amp;$K97,OFFSET(Pairings11!$D$6,($M$91-1)*gamesPerRound,0,Analysis11!gamesPerRound,1),OFFSET(Pairings11!$C$6,($M$91-1)*gamesPerRound,0,Analysis11!gamesPerRound,1),"")),1)</f>
        <v>J</v>
      </c>
      <c r="W97" s="2" t="str" cm="1">
        <f t="array" aca="1" ref="W97" ca="1">LEFT(_xlfn.XLOOKUP(W$80&amp;$K97,OFFSET(Pairings11!$C$6,($M$91-1)*gamesPerRound,0,Analysis11!gamesPerRound,1),OFFSET(Pairings11!$D$6,($M$91-1)*gamesPerRound,0,Analysis11!gamesPerRound,1),
_xlfn.XLOOKUP(W$80&amp;$K97,OFFSET(Pairings11!$D$6,($M$91-1)*gamesPerRound,0,Analysis11!gamesPerRound,1),OFFSET(Pairings11!$C$6,($M$91-1)*gamesPerRound,0,Analysis11!gamesPerRound,1),"")),1)</f>
        <v>B</v>
      </c>
      <c r="X97" s="2" t="str" cm="1">
        <f t="array" aca="1" ref="X97" ca="1">LEFT(_xlfn.XLOOKUP(X$80&amp;$K97,OFFSET(Pairings11!$C$6,($M$91-1)*gamesPerRound,0,Analysis11!gamesPerRound,1),OFFSET(Pairings11!$D$6,($M$91-1)*gamesPerRound,0,Analysis11!gamesPerRound,1),
_xlfn.XLOOKUP(X$80&amp;$K97,OFFSET(Pairings11!$D$6,($M$91-1)*gamesPerRound,0,Analysis11!gamesPerRound,1),OFFSET(Pairings11!$C$6,($M$91-1)*gamesPerRound,0,Analysis11!gamesPerRound,1),"")),1)</f>
        <v>A</v>
      </c>
      <c r="Y97" s="2" t="str" cm="1">
        <f t="array" aca="1" ref="Y97" ca="1">LEFT(_xlfn.XLOOKUP(Y$80&amp;$K97,OFFSET(Pairings11!$C$6,($M$91-1)*gamesPerRound,0,Analysis11!gamesPerRound,1),OFFSET(Pairings11!$D$6,($M$91-1)*gamesPerRound,0,Analysis11!gamesPerRound,1),
_xlfn.XLOOKUP(Y$80&amp;$K97,OFFSET(Pairings11!$D$6,($M$91-1)*gamesPerRound,0,Analysis11!gamesPerRound,1),OFFSET(Pairings11!$C$6,($M$91-1)*gamesPerRound,0,Analysis11!gamesPerRound,1),"")),1)</f>
        <v/>
      </c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</row>
    <row r="98" spans="1:39">
      <c r="A98" s="2" t="str">
        <v>2</v>
      </c>
      <c r="B98" s="1" t="str">
        <v>C</v>
      </c>
      <c r="C98" s="1" t="str">
        <v>06</v>
      </c>
      <c r="D98" s="1" t="str">
        <v>D</v>
      </c>
      <c r="E98" s="1" t="str">
        <v>06</v>
      </c>
      <c r="F98" s="1" t="str">
        <f t="shared" si="53"/>
        <v/>
      </c>
      <c r="G98" s="1" t="str">
        <f t="shared" si="54"/>
        <v/>
      </c>
      <c r="H98" s="1" t="b">
        <v>0</v>
      </c>
      <c r="K98" s="3" t="s">
        <v>68</v>
      </c>
      <c r="N98" s="2" t="str" cm="1">
        <f t="array" aca="1" ref="N98" ca="1">LEFT(_xlfn.XLOOKUP(N$80&amp;$K98,OFFSET(Pairings11!$C$6,($M$91-1)*gamesPerRound,0,Analysis11!gamesPerRound,1),OFFSET(Pairings11!$D$6,($M$91-1)*gamesPerRound,0,Analysis11!gamesPerRound,1),
_xlfn.XLOOKUP(N$80&amp;$K98,OFFSET(Pairings11!$D$6,($M$91-1)*gamesPerRound,0,Analysis11!gamesPerRound,1),OFFSET(Pairings11!$C$6,($M$91-1)*gamesPerRound,0,Analysis11!gamesPerRound,1),"")),1)</f>
        <v>D</v>
      </c>
      <c r="O98" s="2" t="str" cm="1">
        <f t="array" aca="1" ref="O98" ca="1">LEFT(_xlfn.XLOOKUP(O$80&amp;$K98,OFFSET(Pairings11!$C$6,($M$91-1)*gamesPerRound,0,Analysis11!gamesPerRound,1),OFFSET(Pairings11!$D$6,($M$91-1)*gamesPerRound,0,Analysis11!gamesPerRound,1),
_xlfn.XLOOKUP(O$80&amp;$K98,OFFSET(Pairings11!$D$6,($M$91-1)*gamesPerRound,0,Analysis11!gamesPerRound,1),OFFSET(Pairings11!$C$6,($M$91-1)*gamesPerRound,0,Analysis11!gamesPerRound,1),"")),1)</f>
        <v>I</v>
      </c>
      <c r="P98" s="2" t="str" cm="1">
        <f t="array" aca="1" ref="P98" ca="1">LEFT(_xlfn.XLOOKUP(P$80&amp;$K98,OFFSET(Pairings11!$C$6,($M$91-1)*gamesPerRound,0,Analysis11!gamesPerRound,1),OFFSET(Pairings11!$D$6,($M$91-1)*gamesPerRound,0,Analysis11!gamesPerRound,1),
_xlfn.XLOOKUP(P$80&amp;$K98,OFFSET(Pairings11!$D$6,($M$91-1)*gamesPerRound,0,Analysis11!gamesPerRound,1),OFFSET(Pairings11!$C$6,($M$91-1)*gamesPerRound,0,Analysis11!gamesPerRound,1),"")),1)</f>
        <v>F</v>
      </c>
      <c r="Q98" s="2" t="str" cm="1">
        <f t="array" aca="1" ref="Q98" ca="1">LEFT(_xlfn.XLOOKUP(Q$80&amp;$K98,OFFSET(Pairings11!$C$6,($M$91-1)*gamesPerRound,0,Analysis11!gamesPerRound,1),OFFSET(Pairings11!$D$6,($M$91-1)*gamesPerRound,0,Analysis11!gamesPerRound,1),
_xlfn.XLOOKUP(Q$80&amp;$K98,OFFSET(Pairings11!$D$6,($M$91-1)*gamesPerRound,0,Analysis11!gamesPerRound,1),OFFSET(Pairings11!$C$6,($M$91-1)*gamesPerRound,0,Analysis11!gamesPerRound,1),"")),1)</f>
        <v>A</v>
      </c>
      <c r="R98" s="2" t="str" cm="1">
        <f t="array" aca="1" ref="R98" ca="1">LEFT(_xlfn.XLOOKUP(R$80&amp;$K98,OFFSET(Pairings11!$C$6,($M$91-1)*gamesPerRound,0,Analysis11!gamesPerRound,1),OFFSET(Pairings11!$D$6,($M$91-1)*gamesPerRound,0,Analysis11!gamesPerRound,1),
_xlfn.XLOOKUP(R$80&amp;$K98,OFFSET(Pairings11!$D$6,($M$91-1)*gamesPerRound,0,Analysis11!gamesPerRound,1),OFFSET(Pairings11!$C$6,($M$91-1)*gamesPerRound,0,Analysis11!gamesPerRound,1),"")),1)</f>
        <v>H</v>
      </c>
      <c r="S98" s="2" t="str" cm="1">
        <f t="array" aca="1" ref="S98" ca="1">LEFT(_xlfn.XLOOKUP(S$80&amp;$K98,OFFSET(Pairings11!$C$6,($M$91-1)*gamesPerRound,0,Analysis11!gamesPerRound,1),OFFSET(Pairings11!$D$6,($M$91-1)*gamesPerRound,0,Analysis11!gamesPerRound,1),
_xlfn.XLOOKUP(S$80&amp;$K98,OFFSET(Pairings11!$D$6,($M$91-1)*gamesPerRound,0,Analysis11!gamesPerRound,1),OFFSET(Pairings11!$C$6,($M$91-1)*gamesPerRound,0,Analysis11!gamesPerRound,1),"")),1)</f>
        <v>C</v>
      </c>
      <c r="T98" s="2" t="str" cm="1">
        <f t="array" aca="1" ref="T98" ca="1">LEFT(_xlfn.XLOOKUP(T$80&amp;$K98,OFFSET(Pairings11!$C$6,($M$91-1)*gamesPerRound,0,Analysis11!gamesPerRound,1),OFFSET(Pairings11!$D$6,($M$91-1)*gamesPerRound,0,Analysis11!gamesPerRound,1),
_xlfn.XLOOKUP(T$80&amp;$K98,OFFSET(Pairings11!$D$6,($M$91-1)*gamesPerRound,0,Analysis11!gamesPerRound,1),OFFSET(Pairings11!$C$6,($M$91-1)*gamesPerRound,0,Analysis11!gamesPerRound,1),"")),1)</f>
        <v>J</v>
      </c>
      <c r="U98" s="2" t="str" cm="1">
        <f t="array" aca="1" ref="U98" ca="1">LEFT(_xlfn.XLOOKUP(U$80&amp;$K98,OFFSET(Pairings11!$C$6,($M$91-1)*gamesPerRound,0,Analysis11!gamesPerRound,1),OFFSET(Pairings11!$D$6,($M$91-1)*gamesPerRound,0,Analysis11!gamesPerRound,1),
_xlfn.XLOOKUP(U$80&amp;$K98,OFFSET(Pairings11!$D$6,($M$91-1)*gamesPerRound,0,Analysis11!gamesPerRound,1),OFFSET(Pairings11!$C$6,($M$91-1)*gamesPerRound,0,Analysis11!gamesPerRound,1),"")),1)</f>
        <v>E</v>
      </c>
      <c r="V98" s="2" t="str" cm="1">
        <f t="array" aca="1" ref="V98" ca="1">LEFT(_xlfn.XLOOKUP(V$80&amp;$K98,OFFSET(Pairings11!$C$6,($M$91-1)*gamesPerRound,0,Analysis11!gamesPerRound,1),OFFSET(Pairings11!$D$6,($M$91-1)*gamesPerRound,0,Analysis11!gamesPerRound,1),
_xlfn.XLOOKUP(V$80&amp;$K98,OFFSET(Pairings11!$D$6,($M$91-1)*gamesPerRound,0,Analysis11!gamesPerRound,1),OFFSET(Pairings11!$C$6,($M$91-1)*gamesPerRound,0,Analysis11!gamesPerRound,1),"")),1)</f>
        <v>B</v>
      </c>
      <c r="W98" s="2" t="str" cm="1">
        <f t="array" aca="1" ref="W98" ca="1">LEFT(_xlfn.XLOOKUP(W$80&amp;$K98,OFFSET(Pairings11!$C$6,($M$91-1)*gamesPerRound,0,Analysis11!gamesPerRound,1),OFFSET(Pairings11!$D$6,($M$91-1)*gamesPerRound,0,Analysis11!gamesPerRound,1),
_xlfn.XLOOKUP(W$80&amp;$K98,OFFSET(Pairings11!$D$6,($M$91-1)*gamesPerRound,0,Analysis11!gamesPerRound,1),OFFSET(Pairings11!$C$6,($M$91-1)*gamesPerRound,0,Analysis11!gamesPerRound,1),"")),1)</f>
        <v>G</v>
      </c>
      <c r="X98" s="2" t="str" cm="1">
        <f t="array" aca="1" ref="X98" ca="1">LEFT(_xlfn.XLOOKUP(X$80&amp;$K98,OFFSET(Pairings11!$C$6,($M$91-1)*gamesPerRound,0,Analysis11!gamesPerRound,1),OFFSET(Pairings11!$D$6,($M$91-1)*gamesPerRound,0,Analysis11!gamesPerRound,1),
_xlfn.XLOOKUP(X$80&amp;$K98,OFFSET(Pairings11!$D$6,($M$91-1)*gamesPerRound,0,Analysis11!gamesPerRound,1),OFFSET(Pairings11!$C$6,($M$91-1)*gamesPerRound,0,Analysis11!gamesPerRound,1),"")),1)</f>
        <v>J</v>
      </c>
      <c r="Y98" s="2" t="str" cm="1">
        <f t="array" aca="1" ref="Y98" ca="1">LEFT(_xlfn.XLOOKUP(Y$80&amp;$K98,OFFSET(Pairings11!$C$6,($M$91-1)*gamesPerRound,0,Analysis11!gamesPerRound,1),OFFSET(Pairings11!$D$6,($M$91-1)*gamesPerRound,0,Analysis11!gamesPerRound,1),
_xlfn.XLOOKUP(Y$80&amp;$K98,OFFSET(Pairings11!$D$6,($M$91-1)*gamesPerRound,0,Analysis11!gamesPerRound,1),OFFSET(Pairings11!$C$6,($M$91-1)*gamesPerRound,0,Analysis11!gamesPerRound,1),"")),1)</f>
        <v/>
      </c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</row>
    <row r="99" spans="1:39">
      <c r="A99" s="2" t="str">
        <v>2</v>
      </c>
      <c r="B99" s="1" t="str">
        <v>C</v>
      </c>
      <c r="C99" s="1" t="str">
        <v>07</v>
      </c>
      <c r="D99" s="1" t="str">
        <v>F</v>
      </c>
      <c r="E99" s="1" t="str">
        <v>07</v>
      </c>
      <c r="F99" s="1" t="str">
        <f t="shared" si="53"/>
        <v/>
      </c>
      <c r="G99" s="1" t="str">
        <f t="shared" si="54"/>
        <v/>
      </c>
      <c r="H99" s="1" t="b">
        <v>0</v>
      </c>
      <c r="K99" s="3" t="s">
        <v>69</v>
      </c>
      <c r="N99" s="2" t="str" cm="1">
        <f t="array" aca="1" ref="N99" ca="1">LEFT(_xlfn.XLOOKUP(N$80&amp;$K99,OFFSET(Pairings11!$C$6,($M$91-1)*gamesPerRound,0,Analysis11!gamesPerRound,1),OFFSET(Pairings11!$D$6,($M$91-1)*gamesPerRound,0,Analysis11!gamesPerRound,1),
_xlfn.XLOOKUP(N$80&amp;$K99,OFFSET(Pairings11!$D$6,($M$91-1)*gamesPerRound,0,Analysis11!gamesPerRound,1),OFFSET(Pairings11!$C$6,($M$91-1)*gamesPerRound,0,Analysis11!gamesPerRound,1),"")),1)</f>
        <v>D</v>
      </c>
      <c r="O99" s="2" t="str" cm="1">
        <f t="array" aca="1" ref="O99" ca="1">LEFT(_xlfn.XLOOKUP(O$80&amp;$K99,OFFSET(Pairings11!$C$6,($M$91-1)*gamesPerRound,0,Analysis11!gamesPerRound,1),OFFSET(Pairings11!$D$6,($M$91-1)*gamesPerRound,0,Analysis11!gamesPerRound,1),
_xlfn.XLOOKUP(O$80&amp;$K99,OFFSET(Pairings11!$D$6,($M$91-1)*gamesPerRound,0,Analysis11!gamesPerRound,1),OFFSET(Pairings11!$C$6,($M$91-1)*gamesPerRound,0,Analysis11!gamesPerRound,1),"")),1)</f>
        <v>E</v>
      </c>
      <c r="P99" s="2" t="str" cm="1">
        <f t="array" aca="1" ref="P99" ca="1">LEFT(_xlfn.XLOOKUP(P$80&amp;$K99,OFFSET(Pairings11!$C$6,($M$91-1)*gamesPerRound,0,Analysis11!gamesPerRound,1),OFFSET(Pairings11!$D$6,($M$91-1)*gamesPerRound,0,Analysis11!gamesPerRound,1),
_xlfn.XLOOKUP(P$80&amp;$K99,OFFSET(Pairings11!$D$6,($M$91-1)*gamesPerRound,0,Analysis11!gamesPerRound,1),OFFSET(Pairings11!$C$6,($M$91-1)*gamesPerRound,0,Analysis11!gamesPerRound,1),"")),1)</f>
        <v>G</v>
      </c>
      <c r="Q99" s="2" t="str" cm="1">
        <f t="array" aca="1" ref="Q99" ca="1">LEFT(_xlfn.XLOOKUP(Q$80&amp;$K99,OFFSET(Pairings11!$C$6,($M$91-1)*gamesPerRound,0,Analysis11!gamesPerRound,1),OFFSET(Pairings11!$D$6,($M$91-1)*gamesPerRound,0,Analysis11!gamesPerRound,1),
_xlfn.XLOOKUP(Q$80&amp;$K99,OFFSET(Pairings11!$D$6,($M$91-1)*gamesPerRound,0,Analysis11!gamesPerRound,1),OFFSET(Pairings11!$C$6,($M$91-1)*gamesPerRound,0,Analysis11!gamesPerRound,1),"")),1)</f>
        <v>A</v>
      </c>
      <c r="R99" s="2" t="str" cm="1">
        <f t="array" aca="1" ref="R99" ca="1">LEFT(_xlfn.XLOOKUP(R$80&amp;$K99,OFFSET(Pairings11!$C$6,($M$91-1)*gamesPerRound,0,Analysis11!gamesPerRound,1),OFFSET(Pairings11!$D$6,($M$91-1)*gamesPerRound,0,Analysis11!gamesPerRound,1),
_xlfn.XLOOKUP(R$80&amp;$K99,OFFSET(Pairings11!$D$6,($M$91-1)*gamesPerRound,0,Analysis11!gamesPerRound,1),OFFSET(Pairings11!$C$6,($M$91-1)*gamesPerRound,0,Analysis11!gamesPerRound,1),"")),1)</f>
        <v>B</v>
      </c>
      <c r="S99" s="2" t="str" cm="1">
        <f t="array" aca="1" ref="S99" ca="1">LEFT(_xlfn.XLOOKUP(S$80&amp;$K99,OFFSET(Pairings11!$C$6,($M$91-1)*gamesPerRound,0,Analysis11!gamesPerRound,1),OFFSET(Pairings11!$D$6,($M$91-1)*gamesPerRound,0,Analysis11!gamesPerRound,1),
_xlfn.XLOOKUP(S$80&amp;$K99,OFFSET(Pairings11!$D$6,($M$91-1)*gamesPerRound,0,Analysis11!gamesPerRound,1),OFFSET(Pairings11!$C$6,($M$91-1)*gamesPerRound,0,Analysis11!gamesPerRound,1),"")),1)</f>
        <v>H</v>
      </c>
      <c r="T99" s="2" t="str" cm="1">
        <f t="array" aca="1" ref="T99" ca="1">LEFT(_xlfn.XLOOKUP(T$80&amp;$K99,OFFSET(Pairings11!$C$6,($M$91-1)*gamesPerRound,0,Analysis11!gamesPerRound,1),OFFSET(Pairings11!$D$6,($M$91-1)*gamesPerRound,0,Analysis11!gamesPerRound,1),
_xlfn.XLOOKUP(T$80&amp;$K99,OFFSET(Pairings11!$D$6,($M$91-1)*gamesPerRound,0,Analysis11!gamesPerRound,1),OFFSET(Pairings11!$C$6,($M$91-1)*gamesPerRound,0,Analysis11!gamesPerRound,1),"")),1)</f>
        <v>C</v>
      </c>
      <c r="U99" s="2" t="str" cm="1">
        <f t="array" aca="1" ref="U99" ca="1">LEFT(_xlfn.XLOOKUP(U$80&amp;$K99,OFFSET(Pairings11!$C$6,($M$91-1)*gamesPerRound,0,Analysis11!gamesPerRound,1),OFFSET(Pairings11!$D$6,($M$91-1)*gamesPerRound,0,Analysis11!gamesPerRound,1),
_xlfn.XLOOKUP(U$80&amp;$K99,OFFSET(Pairings11!$D$6,($M$91-1)*gamesPerRound,0,Analysis11!gamesPerRound,1),OFFSET(Pairings11!$C$6,($M$91-1)*gamesPerRound,0,Analysis11!gamesPerRound,1),"")),1)</f>
        <v>F</v>
      </c>
      <c r="V99" s="2" t="str" cm="1">
        <f t="array" aca="1" ref="V99" ca="1">LEFT(_xlfn.XLOOKUP(V$80&amp;$K99,OFFSET(Pairings11!$C$6,($M$91-1)*gamesPerRound,0,Analysis11!gamesPerRound,1),OFFSET(Pairings11!$D$6,($M$91-1)*gamesPerRound,0,Analysis11!gamesPerRound,1),
_xlfn.XLOOKUP(V$80&amp;$K99,OFFSET(Pairings11!$D$6,($M$91-1)*gamesPerRound,0,Analysis11!gamesPerRound,1),OFFSET(Pairings11!$C$6,($M$91-1)*gamesPerRound,0,Analysis11!gamesPerRound,1),"")),1)</f>
        <v>K</v>
      </c>
      <c r="W99" s="2" t="str" cm="1">
        <f t="array" aca="1" ref="W99" ca="1">LEFT(_xlfn.XLOOKUP(W$80&amp;$K99,OFFSET(Pairings11!$C$6,($M$91-1)*gamesPerRound,0,Analysis11!gamesPerRound,1),OFFSET(Pairings11!$D$6,($M$91-1)*gamesPerRound,0,Analysis11!gamesPerRound,1),
_xlfn.XLOOKUP(W$80&amp;$K99,OFFSET(Pairings11!$D$6,($M$91-1)*gamesPerRound,0,Analysis11!gamesPerRound,1),OFFSET(Pairings11!$C$6,($M$91-1)*gamesPerRound,0,Analysis11!gamesPerRound,1),"")),1)</f>
        <v>K</v>
      </c>
      <c r="X99" s="2" t="str" cm="1">
        <f t="array" aca="1" ref="X99" ca="1">LEFT(_xlfn.XLOOKUP(X$80&amp;$K99,OFFSET(Pairings11!$C$6,($M$91-1)*gamesPerRound,0,Analysis11!gamesPerRound,1),OFFSET(Pairings11!$D$6,($M$91-1)*gamesPerRound,0,Analysis11!gamesPerRound,1),
_xlfn.XLOOKUP(X$80&amp;$K99,OFFSET(Pairings11!$D$6,($M$91-1)*gamesPerRound,0,Analysis11!gamesPerRound,1),OFFSET(Pairings11!$C$6,($M$91-1)*gamesPerRound,0,Analysis11!gamesPerRound,1),"")),1)</f>
        <v>I</v>
      </c>
      <c r="Y99" s="2" t="str" cm="1">
        <f t="array" aca="1" ref="Y99" ca="1">LEFT(_xlfn.XLOOKUP(Y$80&amp;$K99,OFFSET(Pairings11!$C$6,($M$91-1)*gamesPerRound,0,Analysis11!gamesPerRound,1),OFFSET(Pairings11!$D$6,($M$91-1)*gamesPerRound,0,Analysis11!gamesPerRound,1),
_xlfn.XLOOKUP(Y$80&amp;$K99,OFFSET(Pairings11!$D$6,($M$91-1)*gamesPerRound,0,Analysis11!gamesPerRound,1),OFFSET(Pairings11!$C$6,($M$91-1)*gamesPerRound,0,Analysis11!gamesPerRound,1),"")),1)</f>
        <v/>
      </c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</row>
    <row r="100" spans="1:39">
      <c r="A100" s="2" t="str">
        <v>2</v>
      </c>
      <c r="B100" s="1" t="str">
        <v>D</v>
      </c>
      <c r="C100" s="1" t="str">
        <v>07</v>
      </c>
      <c r="D100" s="1" t="str">
        <v>A</v>
      </c>
      <c r="E100" s="1" t="str">
        <v>07</v>
      </c>
      <c r="F100" s="1" t="str">
        <f t="shared" si="53"/>
        <v/>
      </c>
      <c r="G100" s="1" t="str">
        <f t="shared" si="54"/>
        <v/>
      </c>
      <c r="H100" s="1" t="b">
        <v>0</v>
      </c>
      <c r="K100" s="3" t="s">
        <v>70</v>
      </c>
      <c r="N100" s="2" t="str" cm="1">
        <f t="array" aca="1" ref="N100" ca="1">LEFT(_xlfn.XLOOKUP(N$80&amp;$K100,OFFSET(Pairings11!$C$6,($M$91-1)*gamesPerRound,0,Analysis11!gamesPerRound,1),OFFSET(Pairings11!$D$6,($M$91-1)*gamesPerRound,0,Analysis11!gamesPerRound,1),
_xlfn.XLOOKUP(N$80&amp;$K100,OFFSET(Pairings11!$D$6,($M$91-1)*gamesPerRound,0,Analysis11!gamesPerRound,1),OFFSET(Pairings11!$C$6,($M$91-1)*gamesPerRound,0,Analysis11!gamesPerRound,1),"")),1)</f>
        <v>J</v>
      </c>
      <c r="O100" s="2" t="str" cm="1">
        <f t="array" aca="1" ref="O100" ca="1">LEFT(_xlfn.XLOOKUP(O$80&amp;$K100,OFFSET(Pairings11!$C$6,($M$91-1)*gamesPerRound,0,Analysis11!gamesPerRound,1),OFFSET(Pairings11!$D$6,($M$91-1)*gamesPerRound,0,Analysis11!gamesPerRound,1),
_xlfn.XLOOKUP(O$80&amp;$K100,OFFSET(Pairings11!$D$6,($M$91-1)*gamesPerRound,0,Analysis11!gamesPerRound,1),OFFSET(Pairings11!$C$6,($M$91-1)*gamesPerRound,0,Analysis11!gamesPerRound,1),"")),1)</f>
        <v>G</v>
      </c>
      <c r="P100" s="2" t="str" cm="1">
        <f t="array" aca="1" ref="P100" ca="1">LEFT(_xlfn.XLOOKUP(P$80&amp;$K100,OFFSET(Pairings11!$C$6,($M$91-1)*gamesPerRound,0,Analysis11!gamesPerRound,1),OFFSET(Pairings11!$D$6,($M$91-1)*gamesPerRound,0,Analysis11!gamesPerRound,1),
_xlfn.XLOOKUP(P$80&amp;$K100,OFFSET(Pairings11!$D$6,($M$91-1)*gamesPerRound,0,Analysis11!gamesPerRound,1),OFFSET(Pairings11!$C$6,($M$91-1)*gamesPerRound,0,Analysis11!gamesPerRound,1),"")),1)</f>
        <v>H</v>
      </c>
      <c r="Q100" s="2" t="str" cm="1">
        <f t="array" aca="1" ref="Q100" ca="1">LEFT(_xlfn.XLOOKUP(Q$80&amp;$K100,OFFSET(Pairings11!$C$6,($M$91-1)*gamesPerRound,0,Analysis11!gamesPerRound,1),OFFSET(Pairings11!$D$6,($M$91-1)*gamesPerRound,0,Analysis11!gamesPerRound,1),
_xlfn.XLOOKUP(Q$80&amp;$K100,OFFSET(Pairings11!$D$6,($M$91-1)*gamesPerRound,0,Analysis11!gamesPerRound,1),OFFSET(Pairings11!$C$6,($M$91-1)*gamesPerRound,0,Analysis11!gamesPerRound,1),"")),1)</f>
        <v>K</v>
      </c>
      <c r="R100" s="2" t="str" cm="1">
        <f t="array" aca="1" ref="R100" ca="1">LEFT(_xlfn.XLOOKUP(R$80&amp;$K100,OFFSET(Pairings11!$C$6,($M$91-1)*gamesPerRound,0,Analysis11!gamesPerRound,1),OFFSET(Pairings11!$D$6,($M$91-1)*gamesPerRound,0,Analysis11!gamesPerRound,1),
_xlfn.XLOOKUP(R$80&amp;$K100,OFFSET(Pairings11!$D$6,($M$91-1)*gamesPerRound,0,Analysis11!gamesPerRound,1),OFFSET(Pairings11!$C$6,($M$91-1)*gamesPerRound,0,Analysis11!gamesPerRound,1),"")),1)</f>
        <v>F</v>
      </c>
      <c r="S100" s="2" t="str" cm="1">
        <f t="array" aca="1" ref="S100" ca="1">LEFT(_xlfn.XLOOKUP(S$80&amp;$K100,OFFSET(Pairings11!$C$6,($M$91-1)*gamesPerRound,0,Analysis11!gamesPerRound,1),OFFSET(Pairings11!$D$6,($M$91-1)*gamesPerRound,0,Analysis11!gamesPerRound,1),
_xlfn.XLOOKUP(S$80&amp;$K100,OFFSET(Pairings11!$D$6,($M$91-1)*gamesPerRound,0,Analysis11!gamesPerRound,1),OFFSET(Pairings11!$C$6,($M$91-1)*gamesPerRound,0,Analysis11!gamesPerRound,1),"")),1)</f>
        <v>E</v>
      </c>
      <c r="T100" s="2" t="str" cm="1">
        <f t="array" aca="1" ref="T100" ca="1">LEFT(_xlfn.XLOOKUP(T$80&amp;$K100,OFFSET(Pairings11!$C$6,($M$91-1)*gamesPerRound,0,Analysis11!gamesPerRound,1),OFFSET(Pairings11!$D$6,($M$91-1)*gamesPerRound,0,Analysis11!gamesPerRound,1),
_xlfn.XLOOKUP(T$80&amp;$K100,OFFSET(Pairings11!$D$6,($M$91-1)*gamesPerRound,0,Analysis11!gamesPerRound,1),OFFSET(Pairings11!$C$6,($M$91-1)*gamesPerRound,0,Analysis11!gamesPerRound,1),"")),1)</f>
        <v>B</v>
      </c>
      <c r="U100" s="2" t="str" cm="1">
        <f t="array" aca="1" ref="U100" ca="1">LEFT(_xlfn.XLOOKUP(U$80&amp;$K100,OFFSET(Pairings11!$C$6,($M$91-1)*gamesPerRound,0,Analysis11!gamesPerRound,1),OFFSET(Pairings11!$D$6,($M$91-1)*gamesPerRound,0,Analysis11!gamesPerRound,1),
_xlfn.XLOOKUP(U$80&amp;$K100,OFFSET(Pairings11!$D$6,($M$91-1)*gamesPerRound,0,Analysis11!gamesPerRound,1),OFFSET(Pairings11!$C$6,($M$91-1)*gamesPerRound,0,Analysis11!gamesPerRound,1),"")),1)</f>
        <v>C</v>
      </c>
      <c r="V100" s="2" t="str" cm="1">
        <f t="array" aca="1" ref="V100" ca="1">LEFT(_xlfn.XLOOKUP(V$80&amp;$K100,OFFSET(Pairings11!$C$6,($M$91-1)*gamesPerRound,0,Analysis11!gamesPerRound,1),OFFSET(Pairings11!$D$6,($M$91-1)*gamesPerRound,0,Analysis11!gamesPerRound,1),
_xlfn.XLOOKUP(V$80&amp;$K100,OFFSET(Pairings11!$D$6,($M$91-1)*gamesPerRound,0,Analysis11!gamesPerRound,1),OFFSET(Pairings11!$C$6,($M$91-1)*gamesPerRound,0,Analysis11!gamesPerRound,1),"")),1)</f>
        <v>K</v>
      </c>
      <c r="W100" s="2" t="str" cm="1">
        <f t="array" aca="1" ref="W100" ca="1">LEFT(_xlfn.XLOOKUP(W$80&amp;$K100,OFFSET(Pairings11!$C$6,($M$91-1)*gamesPerRound,0,Analysis11!gamesPerRound,1),OFFSET(Pairings11!$D$6,($M$91-1)*gamesPerRound,0,Analysis11!gamesPerRound,1),
_xlfn.XLOOKUP(W$80&amp;$K100,OFFSET(Pairings11!$D$6,($M$91-1)*gamesPerRound,0,Analysis11!gamesPerRound,1),OFFSET(Pairings11!$C$6,($M$91-1)*gamesPerRound,0,Analysis11!gamesPerRound,1),"")),1)</f>
        <v>A</v>
      </c>
      <c r="X100" s="2" t="str" cm="1">
        <f t="array" aca="1" ref="X100" ca="1">LEFT(_xlfn.XLOOKUP(X$80&amp;$K100,OFFSET(Pairings11!$C$6,($M$91-1)*gamesPerRound,0,Analysis11!gamesPerRound,1),OFFSET(Pairings11!$D$6,($M$91-1)*gamesPerRound,0,Analysis11!gamesPerRound,1),
_xlfn.XLOOKUP(X$80&amp;$K100,OFFSET(Pairings11!$D$6,($M$91-1)*gamesPerRound,0,Analysis11!gamesPerRound,1),OFFSET(Pairings11!$C$6,($M$91-1)*gamesPerRound,0,Analysis11!gamesPerRound,1),"")),1)</f>
        <v>D</v>
      </c>
      <c r="Y100" s="2" t="str" cm="1">
        <f t="array" aca="1" ref="Y100" ca="1">LEFT(_xlfn.XLOOKUP(Y$80&amp;$K100,OFFSET(Pairings11!$C$6,($M$91-1)*gamesPerRound,0,Analysis11!gamesPerRound,1),OFFSET(Pairings11!$D$6,($M$91-1)*gamesPerRound,0,Analysis11!gamesPerRound,1),
_xlfn.XLOOKUP(Y$80&amp;$K100,OFFSET(Pairings11!$D$6,($M$91-1)*gamesPerRound,0,Analysis11!gamesPerRound,1),OFFSET(Pairings11!$C$6,($M$91-1)*gamesPerRound,0,Analysis11!gamesPerRound,1),"")),1)</f>
        <v/>
      </c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</row>
    <row r="101" spans="1:39">
      <c r="A101" s="2" t="str">
        <v>2</v>
      </c>
      <c r="B101" s="1" t="str">
        <v>G</v>
      </c>
      <c r="C101" s="1" t="str">
        <v>07</v>
      </c>
      <c r="D101" s="1" t="str">
        <v>J</v>
      </c>
      <c r="E101" s="1" t="str">
        <v>07</v>
      </c>
      <c r="F101" s="1" t="str">
        <f t="shared" si="53"/>
        <v/>
      </c>
      <c r="G101" s="1" t="str">
        <f t="shared" si="54"/>
        <v/>
      </c>
      <c r="H101" s="1" t="b">
        <v>0</v>
      </c>
      <c r="K101" s="3" t="s">
        <v>71</v>
      </c>
      <c r="N101" s="2" t="str" cm="1">
        <f t="array" aca="1" ref="N101" ca="1">LEFT(_xlfn.XLOOKUP(N$80&amp;$K101,OFFSET(Pairings11!$C$6,($M$91-1)*gamesPerRound,0,Analysis11!gamesPerRound,1),OFFSET(Pairings11!$D$6,($M$91-1)*gamesPerRound,0,Analysis11!gamesPerRound,1),
_xlfn.XLOOKUP(N$80&amp;$K101,OFFSET(Pairings11!$D$6,($M$91-1)*gamesPerRound,0,Analysis11!gamesPerRound,1),OFFSET(Pairings11!$C$6,($M$91-1)*gamesPerRound,0,Analysis11!gamesPerRound,1),"")),1)</f>
        <v>C</v>
      </c>
      <c r="O101" s="2" t="str" cm="1">
        <f t="array" aca="1" ref="O101" ca="1">LEFT(_xlfn.XLOOKUP(O$80&amp;$K101,OFFSET(Pairings11!$C$6,($M$91-1)*gamesPerRound,0,Analysis11!gamesPerRound,1),OFFSET(Pairings11!$D$6,($M$91-1)*gamesPerRound,0,Analysis11!gamesPerRound,1),
_xlfn.XLOOKUP(O$80&amp;$K101,OFFSET(Pairings11!$D$6,($M$91-1)*gamesPerRound,0,Analysis11!gamesPerRound,1),OFFSET(Pairings11!$C$6,($M$91-1)*gamesPerRound,0,Analysis11!gamesPerRound,1),"")),1)</f>
        <v>D</v>
      </c>
      <c r="P101" s="2" t="str" cm="1">
        <f t="array" aca="1" ref="P101" ca="1">LEFT(_xlfn.XLOOKUP(P$80&amp;$K101,OFFSET(Pairings11!$C$6,($M$91-1)*gamesPerRound,0,Analysis11!gamesPerRound,1),OFFSET(Pairings11!$D$6,($M$91-1)*gamesPerRound,0,Analysis11!gamesPerRound,1),
_xlfn.XLOOKUP(P$80&amp;$K101,OFFSET(Pairings11!$D$6,($M$91-1)*gamesPerRound,0,Analysis11!gamesPerRound,1),OFFSET(Pairings11!$C$6,($M$91-1)*gamesPerRound,0,Analysis11!gamesPerRound,1),"")),1)</f>
        <v>A</v>
      </c>
      <c r="Q101" s="2" t="str" cm="1">
        <f t="array" aca="1" ref="Q101" ca="1">LEFT(_xlfn.XLOOKUP(Q$80&amp;$K101,OFFSET(Pairings11!$C$6,($M$91-1)*gamesPerRound,0,Analysis11!gamesPerRound,1),OFFSET(Pairings11!$D$6,($M$91-1)*gamesPerRound,0,Analysis11!gamesPerRound,1),
_xlfn.XLOOKUP(Q$80&amp;$K101,OFFSET(Pairings11!$D$6,($M$91-1)*gamesPerRound,0,Analysis11!gamesPerRound,1),OFFSET(Pairings11!$C$6,($M$91-1)*gamesPerRound,0,Analysis11!gamesPerRound,1),"")),1)</f>
        <v>B</v>
      </c>
      <c r="R101" s="2" t="str" cm="1">
        <f t="array" aca="1" ref="R101" ca="1">LEFT(_xlfn.XLOOKUP(R$80&amp;$K101,OFFSET(Pairings11!$C$6,($M$91-1)*gamesPerRound,0,Analysis11!gamesPerRound,1),OFFSET(Pairings11!$D$6,($M$91-1)*gamesPerRound,0,Analysis11!gamesPerRound,1),
_xlfn.XLOOKUP(R$80&amp;$K101,OFFSET(Pairings11!$D$6,($M$91-1)*gamesPerRound,0,Analysis11!gamesPerRound,1),OFFSET(Pairings11!$C$6,($M$91-1)*gamesPerRound,0,Analysis11!gamesPerRound,1),"")),1)</f>
        <v>I</v>
      </c>
      <c r="S101" s="2" t="str" cm="1">
        <f t="array" aca="1" ref="S101" ca="1">LEFT(_xlfn.XLOOKUP(S$80&amp;$K101,OFFSET(Pairings11!$C$6,($M$91-1)*gamesPerRound,0,Analysis11!gamesPerRound,1),OFFSET(Pairings11!$D$6,($M$91-1)*gamesPerRound,0,Analysis11!gamesPerRound,1),
_xlfn.XLOOKUP(S$80&amp;$K101,OFFSET(Pairings11!$D$6,($M$91-1)*gamesPerRound,0,Analysis11!gamesPerRound,1),OFFSET(Pairings11!$C$6,($M$91-1)*gamesPerRound,0,Analysis11!gamesPerRound,1),"")),1)</f>
        <v>G</v>
      </c>
      <c r="T101" s="2" t="str" cm="1">
        <f t="array" aca="1" ref="T101" ca="1">LEFT(_xlfn.XLOOKUP(T$80&amp;$K101,OFFSET(Pairings11!$C$6,($M$91-1)*gamesPerRound,0,Analysis11!gamesPerRound,1),OFFSET(Pairings11!$D$6,($M$91-1)*gamesPerRound,0,Analysis11!gamesPerRound,1),
_xlfn.XLOOKUP(T$80&amp;$K101,OFFSET(Pairings11!$D$6,($M$91-1)*gamesPerRound,0,Analysis11!gamesPerRound,1),OFFSET(Pairings11!$C$6,($M$91-1)*gamesPerRound,0,Analysis11!gamesPerRound,1),"")),1)</f>
        <v>F</v>
      </c>
      <c r="U101" s="2" t="str" cm="1">
        <f t="array" aca="1" ref="U101" ca="1">LEFT(_xlfn.XLOOKUP(U$80&amp;$K101,OFFSET(Pairings11!$C$6,($M$91-1)*gamesPerRound,0,Analysis11!gamesPerRound,1),OFFSET(Pairings11!$D$6,($M$91-1)*gamesPerRound,0,Analysis11!gamesPerRound,1),
_xlfn.XLOOKUP(U$80&amp;$K101,OFFSET(Pairings11!$D$6,($M$91-1)*gamesPerRound,0,Analysis11!gamesPerRound,1),OFFSET(Pairings11!$C$6,($M$91-1)*gamesPerRound,0,Analysis11!gamesPerRound,1),"")),1)</f>
        <v>J</v>
      </c>
      <c r="V101" s="2" t="str" cm="1">
        <f t="array" aca="1" ref="V101" ca="1">LEFT(_xlfn.XLOOKUP(V$80&amp;$K101,OFFSET(Pairings11!$C$6,($M$91-1)*gamesPerRound,0,Analysis11!gamesPerRound,1),OFFSET(Pairings11!$D$6,($M$91-1)*gamesPerRound,0,Analysis11!gamesPerRound,1),
_xlfn.XLOOKUP(V$80&amp;$K101,OFFSET(Pairings11!$D$6,($M$91-1)*gamesPerRound,0,Analysis11!gamesPerRound,1),OFFSET(Pairings11!$C$6,($M$91-1)*gamesPerRound,0,Analysis11!gamesPerRound,1),"")),1)</f>
        <v>E</v>
      </c>
      <c r="W101" s="2" t="str" cm="1">
        <f t="array" aca="1" ref="W101" ca="1">LEFT(_xlfn.XLOOKUP(W$80&amp;$K101,OFFSET(Pairings11!$C$6,($M$91-1)*gamesPerRound,0,Analysis11!gamesPerRound,1),OFFSET(Pairings11!$D$6,($M$91-1)*gamesPerRound,0,Analysis11!gamesPerRound,1),
_xlfn.XLOOKUP(W$80&amp;$K101,OFFSET(Pairings11!$D$6,($M$91-1)*gamesPerRound,0,Analysis11!gamesPerRound,1),OFFSET(Pairings11!$C$6,($M$91-1)*gamesPerRound,0,Analysis11!gamesPerRound,1),"")),1)</f>
        <v>H</v>
      </c>
      <c r="X101" s="2" t="str" cm="1">
        <f t="array" aca="1" ref="X101" ca="1">LEFT(_xlfn.XLOOKUP(X$80&amp;$K101,OFFSET(Pairings11!$C$6,($M$91-1)*gamesPerRound,0,Analysis11!gamesPerRound,1),OFFSET(Pairings11!$D$6,($M$91-1)*gamesPerRound,0,Analysis11!gamesPerRound,1),
_xlfn.XLOOKUP(X$80&amp;$K101,OFFSET(Pairings11!$D$6,($M$91-1)*gamesPerRound,0,Analysis11!gamesPerRound,1),OFFSET(Pairings11!$C$6,($M$91-1)*gamesPerRound,0,Analysis11!gamesPerRound,1),"")),1)</f>
        <v>I</v>
      </c>
      <c r="Y101" s="2" t="str" cm="1">
        <f t="array" aca="1" ref="Y101" ca="1">LEFT(_xlfn.XLOOKUP(Y$80&amp;$K101,OFFSET(Pairings11!$C$6,($M$91-1)*gamesPerRound,0,Analysis11!gamesPerRound,1),OFFSET(Pairings11!$D$6,($M$91-1)*gamesPerRound,0,Analysis11!gamesPerRound,1),
_xlfn.XLOOKUP(Y$80&amp;$K101,OFFSET(Pairings11!$D$6,($M$91-1)*gamesPerRound,0,Analysis11!gamesPerRound,1),OFFSET(Pairings11!$C$6,($M$91-1)*gamesPerRound,0,Analysis11!gamesPerRound,1),"")),1)</f>
        <v/>
      </c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</row>
    <row r="102" spans="1:39">
      <c r="A102" s="2" t="str">
        <v>2</v>
      </c>
      <c r="B102" s="1" t="str">
        <v>H</v>
      </c>
      <c r="C102" s="1" t="str">
        <v>07</v>
      </c>
      <c r="D102" s="1" t="str">
        <v>E</v>
      </c>
      <c r="E102" s="1" t="str">
        <v>07</v>
      </c>
      <c r="F102" s="1" t="str">
        <f t="shared" si="53"/>
        <v/>
      </c>
      <c r="G102" s="1" t="str">
        <f t="shared" si="54"/>
        <v/>
      </c>
      <c r="H102" s="1" t="b">
        <v>0</v>
      </c>
      <c r="K102" s="2" t="s">
        <v>31</v>
      </c>
      <c r="L102" s="1" t="s">
        <v>12</v>
      </c>
      <c r="M102" s="2">
        <v>3</v>
      </c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</row>
    <row r="103" spans="1:39">
      <c r="A103" s="2" t="str">
        <v>2</v>
      </c>
      <c r="B103" s="1" t="str">
        <v>I</v>
      </c>
      <c r="C103" s="1" t="str">
        <v>07</v>
      </c>
      <c r="D103" s="1" t="str">
        <v>B</v>
      </c>
      <c r="E103" s="1" t="str">
        <v>07</v>
      </c>
      <c r="F103" s="1" t="str">
        <f t="shared" si="53"/>
        <v/>
      </c>
      <c r="G103" s="1" t="str">
        <f t="shared" si="54"/>
        <v/>
      </c>
      <c r="H103" s="1" t="b">
        <v>0</v>
      </c>
      <c r="K103" s="3" t="s">
        <v>62</v>
      </c>
      <c r="N103" s="2" t="str" cm="1">
        <f t="array" aca="1" ref="N103" ca="1">LEFT(_xlfn.XLOOKUP(N$80&amp;$K103,OFFSET(Pairings11!$C$6,($M$102-1)*gamesPerRound,0,Analysis11!gamesPerRound,1),OFFSET(Pairings11!$D$6,($M$102-1)*gamesPerRound,0,Analysis11!gamesPerRound,1),
_xlfn.XLOOKUP(N$80&amp;$K103,OFFSET(Pairings11!$D$6,($M$102-1)*gamesPerRound,0,Analysis11!gamesPerRound,1),OFFSET(Pairings11!$C$6,($M$102-1)*gamesPerRound,0,Analysis11!gamesPerRound,1),"")),1)</f>
        <v>B</v>
      </c>
      <c r="O103" s="2" t="str" cm="1">
        <f t="array" aca="1" ref="O103" ca="1">LEFT(_xlfn.XLOOKUP(O$80&amp;$K103,OFFSET(Pairings11!$C$6,($M$102-1)*gamesPerRound,0,Analysis11!gamesPerRound,1),OFFSET(Pairings11!$D$6,($M$102-1)*gamesPerRound,0,Analysis11!gamesPerRound,1),
_xlfn.XLOOKUP(O$80&amp;$K103,OFFSET(Pairings11!$D$6,($M$102-1)*gamesPerRound,0,Analysis11!gamesPerRound,1),OFFSET(Pairings11!$C$6,($M$102-1)*gamesPerRound,0,Analysis11!gamesPerRound,1),"")),1)</f>
        <v>J</v>
      </c>
      <c r="P103" s="2" t="str" cm="1">
        <f t="array" aca="1" ref="P103" ca="1">LEFT(_xlfn.XLOOKUP(P$80&amp;$K103,OFFSET(Pairings11!$C$6,($M$102-1)*gamesPerRound,0,Analysis11!gamesPerRound,1),OFFSET(Pairings11!$D$6,($M$102-1)*gamesPerRound,0,Analysis11!gamesPerRound,1),
_xlfn.XLOOKUP(P$80&amp;$K103,OFFSET(Pairings11!$D$6,($M$102-1)*gamesPerRound,0,Analysis11!gamesPerRound,1),OFFSET(Pairings11!$C$6,($M$102-1)*gamesPerRound,0,Analysis11!gamesPerRound,1),"")),1)</f>
        <v>I</v>
      </c>
      <c r="Q103" s="2" t="str" cm="1">
        <f t="array" aca="1" ref="Q103" ca="1">LEFT(_xlfn.XLOOKUP(Q$80&amp;$K103,OFFSET(Pairings11!$C$6,($M$102-1)*gamesPerRound,0,Analysis11!gamesPerRound,1),OFFSET(Pairings11!$D$6,($M$102-1)*gamesPerRound,0,Analysis11!gamesPerRound,1),
_xlfn.XLOOKUP(Q$80&amp;$K103,OFFSET(Pairings11!$D$6,($M$102-1)*gamesPerRound,0,Analysis11!gamesPerRound,1),OFFSET(Pairings11!$C$6,($M$102-1)*gamesPerRound,0,Analysis11!gamesPerRound,1),"")),1)</f>
        <v>K</v>
      </c>
      <c r="R103" s="2" t="str" cm="1">
        <f t="array" aca="1" ref="R103" ca="1">LEFT(_xlfn.XLOOKUP(R$80&amp;$K103,OFFSET(Pairings11!$C$6,($M$102-1)*gamesPerRound,0,Analysis11!gamesPerRound,1),OFFSET(Pairings11!$D$6,($M$102-1)*gamesPerRound,0,Analysis11!gamesPerRound,1),
_xlfn.XLOOKUP(R$80&amp;$K103,OFFSET(Pairings11!$D$6,($M$102-1)*gamesPerRound,0,Analysis11!gamesPerRound,1),OFFSET(Pairings11!$C$6,($M$102-1)*gamesPerRound,0,Analysis11!gamesPerRound,1),"")),1)</f>
        <v>F</v>
      </c>
      <c r="S103" s="2" t="str" cm="1">
        <f t="array" aca="1" ref="S103" ca="1">LEFT(_xlfn.XLOOKUP(S$80&amp;$K103,OFFSET(Pairings11!$C$6,($M$102-1)*gamesPerRound,0,Analysis11!gamesPerRound,1),OFFSET(Pairings11!$D$6,($M$102-1)*gamesPerRound,0,Analysis11!gamesPerRound,1),
_xlfn.XLOOKUP(S$80&amp;$K103,OFFSET(Pairings11!$D$6,($M$102-1)*gamesPerRound,0,Analysis11!gamesPerRound,1),OFFSET(Pairings11!$C$6,($M$102-1)*gamesPerRound,0,Analysis11!gamesPerRound,1),"")),1)</f>
        <v>E</v>
      </c>
      <c r="T103" s="2" t="str" cm="1">
        <f t="array" aca="1" ref="T103" ca="1">LEFT(_xlfn.XLOOKUP(T$80&amp;$K103,OFFSET(Pairings11!$C$6,($M$102-1)*gamesPerRound,0,Analysis11!gamesPerRound,1),OFFSET(Pairings11!$D$6,($M$102-1)*gamesPerRound,0,Analysis11!gamesPerRound,1),
_xlfn.XLOOKUP(T$80&amp;$K103,OFFSET(Pairings11!$D$6,($M$102-1)*gamesPerRound,0,Analysis11!gamesPerRound,1),OFFSET(Pairings11!$C$6,($M$102-1)*gamesPerRound,0,Analysis11!gamesPerRound,1),"")),1)</f>
        <v>H</v>
      </c>
      <c r="U103" s="2" t="str" cm="1">
        <f t="array" aca="1" ref="U103" ca="1">LEFT(_xlfn.XLOOKUP(U$80&amp;$K103,OFFSET(Pairings11!$C$6,($M$102-1)*gamesPerRound,0,Analysis11!gamesPerRound,1),OFFSET(Pairings11!$D$6,($M$102-1)*gamesPerRound,0,Analysis11!gamesPerRound,1),
_xlfn.XLOOKUP(U$80&amp;$K103,OFFSET(Pairings11!$D$6,($M$102-1)*gamesPerRound,0,Analysis11!gamesPerRound,1),OFFSET(Pairings11!$C$6,($M$102-1)*gamesPerRound,0,Analysis11!gamesPerRound,1),"")),1)</f>
        <v>G</v>
      </c>
      <c r="V103" s="2" t="str" cm="1">
        <f t="array" aca="1" ref="V103" ca="1">LEFT(_xlfn.XLOOKUP(V$80&amp;$K103,OFFSET(Pairings11!$C$6,($M$102-1)*gamesPerRound,0,Analysis11!gamesPerRound,1),OFFSET(Pairings11!$D$6,($M$102-1)*gamesPerRound,0,Analysis11!gamesPerRound,1),
_xlfn.XLOOKUP(V$80&amp;$K103,OFFSET(Pairings11!$D$6,($M$102-1)*gamesPerRound,0,Analysis11!gamesPerRound,1),OFFSET(Pairings11!$C$6,($M$102-1)*gamesPerRound,0,Analysis11!gamesPerRound,1),"")),1)</f>
        <v>C</v>
      </c>
      <c r="W103" s="2" t="str" cm="1">
        <f t="array" aca="1" ref="W103" ca="1">LEFT(_xlfn.XLOOKUP(W$80&amp;$K103,OFFSET(Pairings11!$C$6,($M$102-1)*gamesPerRound,0,Analysis11!gamesPerRound,1),OFFSET(Pairings11!$D$6,($M$102-1)*gamesPerRound,0,Analysis11!gamesPerRound,1),
_xlfn.XLOOKUP(W$80&amp;$K103,OFFSET(Pairings11!$D$6,($M$102-1)*gamesPerRound,0,Analysis11!gamesPerRound,1),OFFSET(Pairings11!$C$6,($M$102-1)*gamesPerRound,0,Analysis11!gamesPerRound,1),"")),1)</f>
        <v>B</v>
      </c>
      <c r="X103" s="2" t="str" cm="1">
        <f t="array" aca="1" ref="X103" ca="1">LEFT(_xlfn.XLOOKUP(X$80&amp;$K103,OFFSET(Pairings11!$C$6,($M$102-1)*gamesPerRound,0,Analysis11!gamesPerRound,1),OFFSET(Pairings11!$D$6,($M$102-1)*gamesPerRound,0,Analysis11!gamesPerRound,1),
_xlfn.XLOOKUP(X$80&amp;$K103,OFFSET(Pairings11!$D$6,($M$102-1)*gamesPerRound,0,Analysis11!gamesPerRound,1),OFFSET(Pairings11!$C$6,($M$102-1)*gamesPerRound,0,Analysis11!gamesPerRound,1),"")),1)</f>
        <v>D</v>
      </c>
      <c r="Y103" s="2" t="str" cm="1">
        <f t="array" aca="1" ref="Y103" ca="1">LEFT(_xlfn.XLOOKUP(Y$80&amp;$K103,OFFSET(Pairings11!$C$6,($M$102-1)*gamesPerRound,0,Analysis11!gamesPerRound,1),OFFSET(Pairings11!$D$6,($M$102-1)*gamesPerRound,0,Analysis11!gamesPerRound,1),
_xlfn.XLOOKUP(Y$80&amp;$K103,OFFSET(Pairings11!$D$6,($M$102-1)*gamesPerRound,0,Analysis11!gamesPerRound,1),OFFSET(Pairings11!$C$6,($M$102-1)*gamesPerRound,0,Analysis11!gamesPerRound,1),"")),1)</f>
        <v/>
      </c>
    </row>
    <row r="104" spans="1:39">
      <c r="A104" s="2" t="str">
        <v>2</v>
      </c>
      <c r="B104" s="1" t="str">
        <v>J</v>
      </c>
      <c r="C104" s="1" t="str">
        <v>08</v>
      </c>
      <c r="D104" s="1" t="str">
        <v>K</v>
      </c>
      <c r="E104" s="1" t="str">
        <v>07</v>
      </c>
      <c r="F104" s="1" t="str">
        <f t="shared" si="53"/>
        <v>J.08</v>
      </c>
      <c r="G104" s="1" t="str">
        <f t="shared" si="54"/>
        <v>K.07</v>
      </c>
      <c r="H104" s="1" t="b">
        <v>0</v>
      </c>
      <c r="K104" s="3" t="s">
        <v>63</v>
      </c>
      <c r="N104" s="2" t="str" cm="1">
        <f t="array" aca="1" ref="N104" ca="1">LEFT(_xlfn.XLOOKUP(N$80&amp;$K104,OFFSET(Pairings11!$C$6,($M$102-1)*gamesPerRound,0,Analysis11!gamesPerRound,1),OFFSET(Pairings11!$D$6,($M$102-1)*gamesPerRound,0,Analysis11!gamesPerRound,1),
_xlfn.XLOOKUP(N$80&amp;$K104,OFFSET(Pairings11!$D$6,($M$102-1)*gamesPerRound,0,Analysis11!gamesPerRound,1),OFFSET(Pairings11!$C$6,($M$102-1)*gamesPerRound,0,Analysis11!gamesPerRound,1),"")),1)</f>
        <v>J</v>
      </c>
      <c r="O104" s="2" t="str" cm="1">
        <f t="array" aca="1" ref="O104" ca="1">LEFT(_xlfn.XLOOKUP(O$80&amp;$K104,OFFSET(Pairings11!$C$6,($M$102-1)*gamesPerRound,0,Analysis11!gamesPerRound,1),OFFSET(Pairings11!$D$6,($M$102-1)*gamesPerRound,0,Analysis11!gamesPerRound,1),
_xlfn.XLOOKUP(O$80&amp;$K104,OFFSET(Pairings11!$D$6,($M$102-1)*gamesPerRound,0,Analysis11!gamesPerRound,1),OFFSET(Pairings11!$C$6,($M$102-1)*gamesPerRound,0,Analysis11!gamesPerRound,1),"")),1)</f>
        <v>A</v>
      </c>
      <c r="P104" s="2" t="str" cm="1">
        <f t="array" aca="1" ref="P104" ca="1">LEFT(_xlfn.XLOOKUP(P$80&amp;$K104,OFFSET(Pairings11!$C$6,($M$102-1)*gamesPerRound,0,Analysis11!gamesPerRound,1),OFFSET(Pairings11!$D$6,($M$102-1)*gamesPerRound,0,Analysis11!gamesPerRound,1),
_xlfn.XLOOKUP(P$80&amp;$K104,OFFSET(Pairings11!$D$6,($M$102-1)*gamesPerRound,0,Analysis11!gamesPerRound,1),OFFSET(Pairings11!$C$6,($M$102-1)*gamesPerRound,0,Analysis11!gamesPerRound,1),"")),1)</f>
        <v>E</v>
      </c>
      <c r="Q104" s="2" t="str" cm="1">
        <f t="array" aca="1" ref="Q104" ca="1">LEFT(_xlfn.XLOOKUP(Q$80&amp;$K104,OFFSET(Pairings11!$C$6,($M$102-1)*gamesPerRound,0,Analysis11!gamesPerRound,1),OFFSET(Pairings11!$D$6,($M$102-1)*gamesPerRound,0,Analysis11!gamesPerRound,1),
_xlfn.XLOOKUP(Q$80&amp;$K104,OFFSET(Pairings11!$D$6,($M$102-1)*gamesPerRound,0,Analysis11!gamesPerRound,1),OFFSET(Pairings11!$C$6,($M$102-1)*gamesPerRound,0,Analysis11!gamesPerRound,1),"")),1)</f>
        <v>H</v>
      </c>
      <c r="R104" s="2" t="str" cm="1">
        <f t="array" aca="1" ref="R104" ca="1">LEFT(_xlfn.XLOOKUP(R$80&amp;$K104,OFFSET(Pairings11!$C$6,($M$102-1)*gamesPerRound,0,Analysis11!gamesPerRound,1),OFFSET(Pairings11!$D$6,($M$102-1)*gamesPerRound,0,Analysis11!gamesPerRound,1),
_xlfn.XLOOKUP(R$80&amp;$K104,OFFSET(Pairings11!$D$6,($M$102-1)*gamesPerRound,0,Analysis11!gamesPerRound,1),OFFSET(Pairings11!$C$6,($M$102-1)*gamesPerRound,0,Analysis11!gamesPerRound,1),"")),1)</f>
        <v>C</v>
      </c>
      <c r="S104" s="2" t="str" cm="1">
        <f t="array" aca="1" ref="S104" ca="1">LEFT(_xlfn.XLOOKUP(S$80&amp;$K104,OFFSET(Pairings11!$C$6,($M$102-1)*gamesPerRound,0,Analysis11!gamesPerRound,1),OFFSET(Pairings11!$D$6,($M$102-1)*gamesPerRound,0,Analysis11!gamesPerRound,1),
_xlfn.XLOOKUP(S$80&amp;$K104,OFFSET(Pairings11!$D$6,($M$102-1)*gamesPerRound,0,Analysis11!gamesPerRound,1),OFFSET(Pairings11!$C$6,($M$102-1)*gamesPerRound,0,Analysis11!gamesPerRound,1),"")),1)</f>
        <v>K</v>
      </c>
      <c r="T104" s="2" t="str" cm="1">
        <f t="array" aca="1" ref="T104" ca="1">LEFT(_xlfn.XLOOKUP(T$80&amp;$K104,OFFSET(Pairings11!$C$6,($M$102-1)*gamesPerRound,0,Analysis11!gamesPerRound,1),OFFSET(Pairings11!$D$6,($M$102-1)*gamesPerRound,0,Analysis11!gamesPerRound,1),
_xlfn.XLOOKUP(T$80&amp;$K104,OFFSET(Pairings11!$D$6,($M$102-1)*gamesPerRound,0,Analysis11!gamesPerRound,1),OFFSET(Pairings11!$C$6,($M$102-1)*gamesPerRound,0,Analysis11!gamesPerRound,1),"")),1)</f>
        <v>I</v>
      </c>
      <c r="U104" s="2" t="str" cm="1">
        <f t="array" aca="1" ref="U104" ca="1">LEFT(_xlfn.XLOOKUP(U$80&amp;$K104,OFFSET(Pairings11!$C$6,($M$102-1)*gamesPerRound,0,Analysis11!gamesPerRound,1),OFFSET(Pairings11!$D$6,($M$102-1)*gamesPerRound,0,Analysis11!gamesPerRound,1),
_xlfn.XLOOKUP(U$80&amp;$K104,OFFSET(Pairings11!$D$6,($M$102-1)*gamesPerRound,0,Analysis11!gamesPerRound,1),OFFSET(Pairings11!$C$6,($M$102-1)*gamesPerRound,0,Analysis11!gamesPerRound,1),"")),1)</f>
        <v>D</v>
      </c>
      <c r="V104" s="2" t="str" cm="1">
        <f t="array" aca="1" ref="V104" ca="1">LEFT(_xlfn.XLOOKUP(V$80&amp;$K104,OFFSET(Pairings11!$C$6,($M$102-1)*gamesPerRound,0,Analysis11!gamesPerRound,1),OFFSET(Pairings11!$D$6,($M$102-1)*gamesPerRound,0,Analysis11!gamesPerRound,1),
_xlfn.XLOOKUP(V$80&amp;$K104,OFFSET(Pairings11!$D$6,($M$102-1)*gamesPerRound,0,Analysis11!gamesPerRound,1),OFFSET(Pairings11!$C$6,($M$102-1)*gamesPerRound,0,Analysis11!gamesPerRound,1),"")),1)</f>
        <v>G</v>
      </c>
      <c r="W104" s="2" t="str" cm="1">
        <f t="array" aca="1" ref="W104" ca="1">LEFT(_xlfn.XLOOKUP(W$80&amp;$K104,OFFSET(Pairings11!$C$6,($M$102-1)*gamesPerRound,0,Analysis11!gamesPerRound,1),OFFSET(Pairings11!$D$6,($M$102-1)*gamesPerRound,0,Analysis11!gamesPerRound,1),
_xlfn.XLOOKUP(W$80&amp;$K104,OFFSET(Pairings11!$D$6,($M$102-1)*gamesPerRound,0,Analysis11!gamesPerRound,1),OFFSET(Pairings11!$C$6,($M$102-1)*gamesPerRound,0,Analysis11!gamesPerRound,1),"")),1)</f>
        <v>A</v>
      </c>
      <c r="X104" s="2" t="str" cm="1">
        <f t="array" aca="1" ref="X104" ca="1">LEFT(_xlfn.XLOOKUP(X$80&amp;$K104,OFFSET(Pairings11!$C$6,($M$102-1)*gamesPerRound,0,Analysis11!gamesPerRound,1),OFFSET(Pairings11!$D$6,($M$102-1)*gamesPerRound,0,Analysis11!gamesPerRound,1),
_xlfn.XLOOKUP(X$80&amp;$K104,OFFSET(Pairings11!$D$6,($M$102-1)*gamesPerRound,0,Analysis11!gamesPerRound,1),OFFSET(Pairings11!$C$6,($M$102-1)*gamesPerRound,0,Analysis11!gamesPerRound,1),"")),1)</f>
        <v>F</v>
      </c>
      <c r="Y104" s="2" t="str" cm="1">
        <f t="array" aca="1" ref="Y104" ca="1">LEFT(_xlfn.XLOOKUP(Y$80&amp;$K104,OFFSET(Pairings11!$C$6,($M$102-1)*gamesPerRound,0,Analysis11!gamesPerRound,1),OFFSET(Pairings11!$D$6,($M$102-1)*gamesPerRound,0,Analysis11!gamesPerRound,1),
_xlfn.XLOOKUP(Y$80&amp;$K104,OFFSET(Pairings11!$D$6,($M$102-1)*gamesPerRound,0,Analysis11!gamesPerRound,1),OFFSET(Pairings11!$C$6,($M$102-1)*gamesPerRound,0,Analysis11!gamesPerRound,1),"")),1)</f>
        <v/>
      </c>
    </row>
    <row r="105" spans="1:39">
      <c r="A105" s="2" t="str">
        <v>2</v>
      </c>
      <c r="B105" s="1" t="str">
        <v>E</v>
      </c>
      <c r="C105" s="1" t="str">
        <v>08</v>
      </c>
      <c r="D105" s="1" t="str">
        <v>B</v>
      </c>
      <c r="E105" s="1" t="str">
        <v>08</v>
      </c>
      <c r="F105" s="1" t="str">
        <f t="shared" si="53"/>
        <v/>
      </c>
      <c r="G105" s="1" t="str">
        <f t="shared" si="54"/>
        <v/>
      </c>
      <c r="H105" s="1" t="b">
        <v>0</v>
      </c>
      <c r="K105" s="3" t="s">
        <v>64</v>
      </c>
      <c r="N105" s="2" t="str" cm="1">
        <f t="array" aca="1" ref="N105" ca="1">LEFT(_xlfn.XLOOKUP(N$80&amp;$K105,OFFSET(Pairings11!$C$6,($M$102-1)*gamesPerRound,0,Analysis11!gamesPerRound,1),OFFSET(Pairings11!$D$6,($M$102-1)*gamesPerRound,0,Analysis11!gamesPerRound,1),
_xlfn.XLOOKUP(N$80&amp;$K105,OFFSET(Pairings11!$D$6,($M$102-1)*gamesPerRound,0,Analysis11!gamesPerRound,1),OFFSET(Pairings11!$C$6,($M$102-1)*gamesPerRound,0,Analysis11!gamesPerRound,1),"")),1)</f>
        <v>K</v>
      </c>
      <c r="O105" s="2" t="str" cm="1">
        <f t="array" aca="1" ref="O105" ca="1">LEFT(_xlfn.XLOOKUP(O$80&amp;$K105,OFFSET(Pairings11!$C$6,($M$102-1)*gamesPerRound,0,Analysis11!gamesPerRound,1),OFFSET(Pairings11!$D$6,($M$102-1)*gamesPerRound,0,Analysis11!gamesPerRound,1),
_xlfn.XLOOKUP(O$80&amp;$K105,OFFSET(Pairings11!$D$6,($M$102-1)*gamesPerRound,0,Analysis11!gamesPerRound,1),OFFSET(Pairings11!$C$6,($M$102-1)*gamesPerRound,0,Analysis11!gamesPerRound,1),"")),1)</f>
        <v>J</v>
      </c>
      <c r="P105" s="2" t="str" cm="1">
        <f t="array" aca="1" ref="P105" ca="1">LEFT(_xlfn.XLOOKUP(P$80&amp;$K105,OFFSET(Pairings11!$C$6,($M$102-1)*gamesPerRound,0,Analysis11!gamesPerRound,1),OFFSET(Pairings11!$D$6,($M$102-1)*gamesPerRound,0,Analysis11!gamesPerRound,1),
_xlfn.XLOOKUP(P$80&amp;$K105,OFFSET(Pairings11!$D$6,($M$102-1)*gamesPerRound,0,Analysis11!gamesPerRound,1),OFFSET(Pairings11!$C$6,($M$102-1)*gamesPerRound,0,Analysis11!gamesPerRound,1),"")),1)</f>
        <v>I</v>
      </c>
      <c r="Q105" s="2" t="str" cm="1">
        <f t="array" aca="1" ref="Q105" ca="1">LEFT(_xlfn.XLOOKUP(Q$80&amp;$K105,OFFSET(Pairings11!$C$6,($M$102-1)*gamesPerRound,0,Analysis11!gamesPerRound,1),OFFSET(Pairings11!$D$6,($M$102-1)*gamesPerRound,0,Analysis11!gamesPerRound,1),
_xlfn.XLOOKUP(Q$80&amp;$K105,OFFSET(Pairings11!$D$6,($M$102-1)*gamesPerRound,0,Analysis11!gamesPerRound,1),OFFSET(Pairings11!$C$6,($M$102-1)*gamesPerRound,0,Analysis11!gamesPerRound,1),"")),1)</f>
        <v>F</v>
      </c>
      <c r="R105" s="2" t="str" cm="1">
        <f t="array" aca="1" ref="R105" ca="1">LEFT(_xlfn.XLOOKUP(R$80&amp;$K105,OFFSET(Pairings11!$C$6,($M$102-1)*gamesPerRound,0,Analysis11!gamesPerRound,1),OFFSET(Pairings11!$D$6,($M$102-1)*gamesPerRound,0,Analysis11!gamesPerRound,1),
_xlfn.XLOOKUP(R$80&amp;$K105,OFFSET(Pairings11!$D$6,($M$102-1)*gamesPerRound,0,Analysis11!gamesPerRound,1),OFFSET(Pairings11!$C$6,($M$102-1)*gamesPerRound,0,Analysis11!gamesPerRound,1),"")),1)</f>
        <v>H</v>
      </c>
      <c r="S105" s="2" t="str" cm="1">
        <f t="array" aca="1" ref="S105" ca="1">LEFT(_xlfn.XLOOKUP(S$80&amp;$K105,OFFSET(Pairings11!$C$6,($M$102-1)*gamesPerRound,0,Analysis11!gamesPerRound,1),OFFSET(Pairings11!$D$6,($M$102-1)*gamesPerRound,0,Analysis11!gamesPerRound,1),
_xlfn.XLOOKUP(S$80&amp;$K105,OFFSET(Pairings11!$D$6,($M$102-1)*gamesPerRound,0,Analysis11!gamesPerRound,1),OFFSET(Pairings11!$C$6,($M$102-1)*gamesPerRound,0,Analysis11!gamesPerRound,1),"")),1)</f>
        <v>D</v>
      </c>
      <c r="T105" s="2" t="str" cm="1">
        <f t="array" aca="1" ref="T105" ca="1">LEFT(_xlfn.XLOOKUP(T$80&amp;$K105,OFFSET(Pairings11!$C$6,($M$102-1)*gamesPerRound,0,Analysis11!gamesPerRound,1),OFFSET(Pairings11!$D$6,($M$102-1)*gamesPerRound,0,Analysis11!gamesPerRound,1),
_xlfn.XLOOKUP(T$80&amp;$K105,OFFSET(Pairings11!$D$6,($M$102-1)*gamesPerRound,0,Analysis11!gamesPerRound,1),OFFSET(Pairings11!$C$6,($M$102-1)*gamesPerRound,0,Analysis11!gamesPerRound,1),"")),1)</f>
        <v>A</v>
      </c>
      <c r="U105" s="2" t="str" cm="1">
        <f t="array" aca="1" ref="U105" ca="1">LEFT(_xlfn.XLOOKUP(U$80&amp;$K105,OFFSET(Pairings11!$C$6,($M$102-1)*gamesPerRound,0,Analysis11!gamesPerRound,1),OFFSET(Pairings11!$D$6,($M$102-1)*gamesPerRound,0,Analysis11!gamesPerRound,1),
_xlfn.XLOOKUP(U$80&amp;$K105,OFFSET(Pairings11!$D$6,($M$102-1)*gamesPerRound,0,Analysis11!gamesPerRound,1),OFFSET(Pairings11!$C$6,($M$102-1)*gamesPerRound,0,Analysis11!gamesPerRound,1),"")),1)</f>
        <v>E</v>
      </c>
      <c r="V105" s="2" t="str" cm="1">
        <f t="array" aca="1" ref="V105" ca="1">LEFT(_xlfn.XLOOKUP(V$80&amp;$K105,OFFSET(Pairings11!$C$6,($M$102-1)*gamesPerRound,0,Analysis11!gamesPerRound,1),OFFSET(Pairings11!$D$6,($M$102-1)*gamesPerRound,0,Analysis11!gamesPerRound,1),
_xlfn.XLOOKUP(V$80&amp;$K105,OFFSET(Pairings11!$D$6,($M$102-1)*gamesPerRound,0,Analysis11!gamesPerRound,1),OFFSET(Pairings11!$C$6,($M$102-1)*gamesPerRound,0,Analysis11!gamesPerRound,1),"")),1)</f>
        <v>C</v>
      </c>
      <c r="W105" s="2" t="str" cm="1">
        <f t="array" aca="1" ref="W105" ca="1">LEFT(_xlfn.XLOOKUP(W$80&amp;$K105,OFFSET(Pairings11!$C$6,($M$102-1)*gamesPerRound,0,Analysis11!gamesPerRound,1),OFFSET(Pairings11!$D$6,($M$102-1)*gamesPerRound,0,Analysis11!gamesPerRound,1),
_xlfn.XLOOKUP(W$80&amp;$K105,OFFSET(Pairings11!$D$6,($M$102-1)*gamesPerRound,0,Analysis11!gamesPerRound,1),OFFSET(Pairings11!$C$6,($M$102-1)*gamesPerRound,0,Analysis11!gamesPerRound,1),"")),1)</f>
        <v>B</v>
      </c>
      <c r="X105" s="2" t="str" cm="1">
        <f t="array" aca="1" ref="X105" ca="1">LEFT(_xlfn.XLOOKUP(X$80&amp;$K105,OFFSET(Pairings11!$C$6,($M$102-1)*gamesPerRound,0,Analysis11!gamesPerRound,1),OFFSET(Pairings11!$D$6,($M$102-1)*gamesPerRound,0,Analysis11!gamesPerRound,1),
_xlfn.XLOOKUP(X$80&amp;$K105,OFFSET(Pairings11!$D$6,($M$102-1)*gamesPerRound,0,Analysis11!gamesPerRound,1),OFFSET(Pairings11!$C$6,($M$102-1)*gamesPerRound,0,Analysis11!gamesPerRound,1),"")),1)</f>
        <v>A</v>
      </c>
      <c r="Y105" s="2" t="str" cm="1">
        <f t="array" aca="1" ref="Y105" ca="1">LEFT(_xlfn.XLOOKUP(Y$80&amp;$K105,OFFSET(Pairings11!$C$6,($M$102-1)*gamesPerRound,0,Analysis11!gamesPerRound,1),OFFSET(Pairings11!$D$6,($M$102-1)*gamesPerRound,0,Analysis11!gamesPerRound,1),
_xlfn.XLOOKUP(Y$80&amp;$K105,OFFSET(Pairings11!$D$6,($M$102-1)*gamesPerRound,0,Analysis11!gamesPerRound,1),OFFSET(Pairings11!$C$6,($M$102-1)*gamesPerRound,0,Analysis11!gamesPerRound,1),"")),1)</f>
        <v/>
      </c>
    </row>
    <row r="106" spans="1:39">
      <c r="A106" s="2" t="str">
        <v>2</v>
      </c>
      <c r="B106" s="1" t="str">
        <v>D</v>
      </c>
      <c r="C106" s="1" t="str">
        <v>08</v>
      </c>
      <c r="D106" s="1" t="str">
        <v>A</v>
      </c>
      <c r="E106" s="1" t="str">
        <v>08</v>
      </c>
      <c r="F106" s="1" t="str">
        <f t="shared" si="53"/>
        <v/>
      </c>
      <c r="G106" s="1" t="str">
        <f t="shared" si="54"/>
        <v/>
      </c>
      <c r="H106" s="1" t="b">
        <v>0</v>
      </c>
      <c r="K106" s="3" t="s">
        <v>65</v>
      </c>
      <c r="N106" s="2" t="str" cm="1">
        <f t="array" aca="1" ref="N106" ca="1">LEFT(_xlfn.XLOOKUP(N$80&amp;$K106,OFFSET(Pairings11!$C$6,($M$102-1)*gamesPerRound,0,Analysis11!gamesPerRound,1),OFFSET(Pairings11!$D$6,($M$102-1)*gamesPerRound,0,Analysis11!gamesPerRound,1),
_xlfn.XLOOKUP(N$80&amp;$K106,OFFSET(Pairings11!$D$6,($M$102-1)*gamesPerRound,0,Analysis11!gamesPerRound,1),OFFSET(Pairings11!$C$6,($M$102-1)*gamesPerRound,0,Analysis11!gamesPerRound,1),"")),1)</f>
        <v>G</v>
      </c>
      <c r="O106" s="2" t="str" cm="1">
        <f t="array" aca="1" ref="O106" ca="1">LEFT(_xlfn.XLOOKUP(O$80&amp;$K106,OFFSET(Pairings11!$C$6,($M$102-1)*gamesPerRound,0,Analysis11!gamesPerRound,1),OFFSET(Pairings11!$D$6,($M$102-1)*gamesPerRound,0,Analysis11!gamesPerRound,1),
_xlfn.XLOOKUP(O$80&amp;$K106,OFFSET(Pairings11!$D$6,($M$102-1)*gamesPerRound,0,Analysis11!gamesPerRound,1),OFFSET(Pairings11!$C$6,($M$102-1)*gamesPerRound,0,Analysis11!gamesPerRound,1),"")),1)</f>
        <v>E</v>
      </c>
      <c r="P106" s="2" t="str" cm="1">
        <f t="array" aca="1" ref="P106" ca="1">LEFT(_xlfn.XLOOKUP(P$80&amp;$K106,OFFSET(Pairings11!$C$6,($M$102-1)*gamesPerRound,0,Analysis11!gamesPerRound,1),OFFSET(Pairings11!$D$6,($M$102-1)*gamesPerRound,0,Analysis11!gamesPerRound,1),
_xlfn.XLOOKUP(P$80&amp;$K106,OFFSET(Pairings11!$D$6,($M$102-1)*gamesPerRound,0,Analysis11!gamesPerRound,1),OFFSET(Pairings11!$C$6,($M$102-1)*gamesPerRound,0,Analysis11!gamesPerRound,1),"")),1)</f>
        <v>I</v>
      </c>
      <c r="Q106" s="2" t="str" cm="1">
        <f t="array" aca="1" ref="Q106" ca="1">LEFT(_xlfn.XLOOKUP(Q$80&amp;$K106,OFFSET(Pairings11!$C$6,($M$102-1)*gamesPerRound,0,Analysis11!gamesPerRound,1),OFFSET(Pairings11!$D$6,($M$102-1)*gamesPerRound,0,Analysis11!gamesPerRound,1),
_xlfn.XLOOKUP(Q$80&amp;$K106,OFFSET(Pairings11!$D$6,($M$102-1)*gamesPerRound,0,Analysis11!gamesPerRound,1),OFFSET(Pairings11!$C$6,($M$102-1)*gamesPerRound,0,Analysis11!gamesPerRound,1),"")),1)</f>
        <v>H</v>
      </c>
      <c r="R106" s="2" t="str" cm="1">
        <f t="array" aca="1" ref="R106" ca="1">LEFT(_xlfn.XLOOKUP(R$80&amp;$K106,OFFSET(Pairings11!$C$6,($M$102-1)*gamesPerRound,0,Analysis11!gamesPerRound,1),OFFSET(Pairings11!$D$6,($M$102-1)*gamesPerRound,0,Analysis11!gamesPerRound,1),
_xlfn.XLOOKUP(R$80&amp;$K106,OFFSET(Pairings11!$D$6,($M$102-1)*gamesPerRound,0,Analysis11!gamesPerRound,1),OFFSET(Pairings11!$C$6,($M$102-1)*gamesPerRound,0,Analysis11!gamesPerRound,1),"")),1)</f>
        <v>B</v>
      </c>
      <c r="S106" s="2" t="str" cm="1">
        <f t="array" aca="1" ref="S106" ca="1">LEFT(_xlfn.XLOOKUP(S$80&amp;$K106,OFFSET(Pairings11!$C$6,($M$102-1)*gamesPerRound,0,Analysis11!gamesPerRound,1),OFFSET(Pairings11!$D$6,($M$102-1)*gamesPerRound,0,Analysis11!gamesPerRound,1),
_xlfn.XLOOKUP(S$80&amp;$K106,OFFSET(Pairings11!$D$6,($M$102-1)*gamesPerRound,0,Analysis11!gamesPerRound,1),OFFSET(Pairings11!$C$6,($M$102-1)*gamesPerRound,0,Analysis11!gamesPerRound,1),"")),1)</f>
        <v>G</v>
      </c>
      <c r="T106" s="2" t="str" cm="1">
        <f t="array" aca="1" ref="T106" ca="1">LEFT(_xlfn.XLOOKUP(T$80&amp;$K106,OFFSET(Pairings11!$C$6,($M$102-1)*gamesPerRound,0,Analysis11!gamesPerRound,1),OFFSET(Pairings11!$D$6,($M$102-1)*gamesPerRound,0,Analysis11!gamesPerRound,1),
_xlfn.XLOOKUP(T$80&amp;$K106,OFFSET(Pairings11!$D$6,($M$102-1)*gamesPerRound,0,Analysis11!gamesPerRound,1),OFFSET(Pairings11!$C$6,($M$102-1)*gamesPerRound,0,Analysis11!gamesPerRound,1),"")),1)</f>
        <v>F</v>
      </c>
      <c r="U106" s="2" t="str" cm="1">
        <f t="array" aca="1" ref="U106" ca="1">LEFT(_xlfn.XLOOKUP(U$80&amp;$K106,OFFSET(Pairings11!$C$6,($M$102-1)*gamesPerRound,0,Analysis11!gamesPerRound,1),OFFSET(Pairings11!$D$6,($M$102-1)*gamesPerRound,0,Analysis11!gamesPerRound,1),
_xlfn.XLOOKUP(U$80&amp;$K106,OFFSET(Pairings11!$D$6,($M$102-1)*gamesPerRound,0,Analysis11!gamesPerRound,1),OFFSET(Pairings11!$C$6,($M$102-1)*gamesPerRound,0,Analysis11!gamesPerRound,1),"")),1)</f>
        <v>D</v>
      </c>
      <c r="V106" s="2" t="str" cm="1">
        <f t="array" aca="1" ref="V106" ca="1">LEFT(_xlfn.XLOOKUP(V$80&amp;$K106,OFFSET(Pairings11!$C$6,($M$102-1)*gamesPerRound,0,Analysis11!gamesPerRound,1),OFFSET(Pairings11!$D$6,($M$102-1)*gamesPerRound,0,Analysis11!gamesPerRound,1),
_xlfn.XLOOKUP(V$80&amp;$K106,OFFSET(Pairings11!$D$6,($M$102-1)*gamesPerRound,0,Analysis11!gamesPerRound,1),OFFSET(Pairings11!$C$6,($M$102-1)*gamesPerRound,0,Analysis11!gamesPerRound,1),"")),1)</f>
        <v>C</v>
      </c>
      <c r="W106" s="2" t="str" cm="1">
        <f t="array" aca="1" ref="W106" ca="1">LEFT(_xlfn.XLOOKUP(W$80&amp;$K106,OFFSET(Pairings11!$C$6,($M$102-1)*gamesPerRound,0,Analysis11!gamesPerRound,1),OFFSET(Pairings11!$D$6,($M$102-1)*gamesPerRound,0,Analysis11!gamesPerRound,1),
_xlfn.XLOOKUP(W$80&amp;$K106,OFFSET(Pairings11!$D$6,($M$102-1)*gamesPerRound,0,Analysis11!gamesPerRound,1),OFFSET(Pairings11!$C$6,($M$102-1)*gamesPerRound,0,Analysis11!gamesPerRound,1),"")),1)</f>
        <v>K</v>
      </c>
      <c r="X106" s="2" t="str" cm="1">
        <f t="array" aca="1" ref="X106" ca="1">LEFT(_xlfn.XLOOKUP(X$80&amp;$K106,OFFSET(Pairings11!$C$6,($M$102-1)*gamesPerRound,0,Analysis11!gamesPerRound,1),OFFSET(Pairings11!$D$6,($M$102-1)*gamesPerRound,0,Analysis11!gamesPerRound,1),
_xlfn.XLOOKUP(X$80&amp;$K106,OFFSET(Pairings11!$D$6,($M$102-1)*gamesPerRound,0,Analysis11!gamesPerRound,1),OFFSET(Pairings11!$C$6,($M$102-1)*gamesPerRound,0,Analysis11!gamesPerRound,1),"")),1)</f>
        <v>J</v>
      </c>
      <c r="Y106" s="2" t="str" cm="1">
        <f t="array" aca="1" ref="Y106" ca="1">LEFT(_xlfn.XLOOKUP(Y$80&amp;$K106,OFFSET(Pairings11!$C$6,($M$102-1)*gamesPerRound,0,Analysis11!gamesPerRound,1),OFFSET(Pairings11!$D$6,($M$102-1)*gamesPerRound,0,Analysis11!gamesPerRound,1),
_xlfn.XLOOKUP(Y$80&amp;$K106,OFFSET(Pairings11!$D$6,($M$102-1)*gamesPerRound,0,Analysis11!gamesPerRound,1),OFFSET(Pairings11!$C$6,($M$102-1)*gamesPerRound,0,Analysis11!gamesPerRound,1),"")),1)</f>
        <v/>
      </c>
    </row>
    <row r="107" spans="1:39">
      <c r="A107" s="2" t="str">
        <v>2</v>
      </c>
      <c r="B107" s="1" t="str">
        <v>G</v>
      </c>
      <c r="C107" s="1" t="str">
        <v>08</v>
      </c>
      <c r="D107" s="1" t="str">
        <v>C</v>
      </c>
      <c r="E107" s="1" t="str">
        <v>08</v>
      </c>
      <c r="F107" s="1" t="str">
        <f t="shared" ref="F107:F138" si="56">IF(E107&lt;C107,B107&amp;"."&amp;C107,IF(C107&lt;E107,D107&amp;"."&amp;E107,""))</f>
        <v/>
      </c>
      <c r="G107" s="1" t="str">
        <f t="shared" ref="G107:G139" si="57">IF(E107&gt;C107,B107&amp;"."&amp;C107,IF(C107&gt;E107,D107&amp;"."&amp;E107,""))</f>
        <v/>
      </c>
      <c r="H107" s="1" t="b">
        <v>0</v>
      </c>
      <c r="K107" s="3" t="s">
        <v>66</v>
      </c>
      <c r="N107" s="2" t="str" cm="1">
        <f t="array" aca="1" ref="N107" ca="1">LEFT(_xlfn.XLOOKUP(N$80&amp;$K107,OFFSET(Pairings11!$C$6,($M$102-1)*gamesPerRound,0,Analysis11!gamesPerRound,1),OFFSET(Pairings11!$D$6,($M$102-1)*gamesPerRound,0,Analysis11!gamesPerRound,1),
_xlfn.XLOOKUP(N$80&amp;$K107,OFFSET(Pairings11!$D$6,($M$102-1)*gamesPerRound,0,Analysis11!gamesPerRound,1),OFFSET(Pairings11!$C$6,($M$102-1)*gamesPerRound,0,Analysis11!gamesPerRound,1),"")),1)</f>
        <v>E</v>
      </c>
      <c r="O107" s="2" t="str" cm="1">
        <f t="array" aca="1" ref="O107" ca="1">LEFT(_xlfn.XLOOKUP(O$80&amp;$K107,OFFSET(Pairings11!$C$6,($M$102-1)*gamesPerRound,0,Analysis11!gamesPerRound,1),OFFSET(Pairings11!$D$6,($M$102-1)*gamesPerRound,0,Analysis11!gamesPerRound,1),
_xlfn.XLOOKUP(O$80&amp;$K107,OFFSET(Pairings11!$D$6,($M$102-1)*gamesPerRound,0,Analysis11!gamesPerRound,1),OFFSET(Pairings11!$C$6,($M$102-1)*gamesPerRound,0,Analysis11!gamesPerRound,1),"")),1)</f>
        <v>G</v>
      </c>
      <c r="P107" s="2" t="str" cm="1">
        <f t="array" aca="1" ref="P107" ca="1">LEFT(_xlfn.XLOOKUP(P$80&amp;$K107,OFFSET(Pairings11!$C$6,($M$102-1)*gamesPerRound,0,Analysis11!gamesPerRound,1),OFFSET(Pairings11!$D$6,($M$102-1)*gamesPerRound,0,Analysis11!gamesPerRound,1),
_xlfn.XLOOKUP(P$80&amp;$K107,OFFSET(Pairings11!$D$6,($M$102-1)*gamesPerRound,0,Analysis11!gamesPerRound,1),OFFSET(Pairings11!$C$6,($M$102-1)*gamesPerRound,0,Analysis11!gamesPerRound,1),"")),1)</f>
        <v>J</v>
      </c>
      <c r="Q107" s="2" t="str" cm="1">
        <f t="array" aca="1" ref="Q107" ca="1">LEFT(_xlfn.XLOOKUP(Q$80&amp;$K107,OFFSET(Pairings11!$C$6,($M$102-1)*gamesPerRound,0,Analysis11!gamesPerRound,1),OFFSET(Pairings11!$D$6,($M$102-1)*gamesPerRound,0,Analysis11!gamesPerRound,1),
_xlfn.XLOOKUP(Q$80&amp;$K107,OFFSET(Pairings11!$D$6,($M$102-1)*gamesPerRound,0,Analysis11!gamesPerRound,1),OFFSET(Pairings11!$C$6,($M$102-1)*gamesPerRound,0,Analysis11!gamesPerRound,1),"")),1)</f>
        <v>G</v>
      </c>
      <c r="R107" s="2" t="str" cm="1">
        <f t="array" aca="1" ref="R107" ca="1">LEFT(_xlfn.XLOOKUP(R$80&amp;$K107,OFFSET(Pairings11!$C$6,($M$102-1)*gamesPerRound,0,Analysis11!gamesPerRound,1),OFFSET(Pairings11!$D$6,($M$102-1)*gamesPerRound,0,Analysis11!gamesPerRound,1),
_xlfn.XLOOKUP(R$80&amp;$K107,OFFSET(Pairings11!$D$6,($M$102-1)*gamesPerRound,0,Analysis11!gamesPerRound,1),OFFSET(Pairings11!$C$6,($M$102-1)*gamesPerRound,0,Analysis11!gamesPerRound,1),"")),1)</f>
        <v>A</v>
      </c>
      <c r="S107" s="2" t="str" cm="1">
        <f t="array" aca="1" ref="S107" ca="1">LEFT(_xlfn.XLOOKUP(S$80&amp;$K107,OFFSET(Pairings11!$C$6,($M$102-1)*gamesPerRound,0,Analysis11!gamesPerRound,1),OFFSET(Pairings11!$D$6,($M$102-1)*gamesPerRound,0,Analysis11!gamesPerRound,1),
_xlfn.XLOOKUP(S$80&amp;$K107,OFFSET(Pairings11!$D$6,($M$102-1)*gamesPerRound,0,Analysis11!gamesPerRound,1),OFFSET(Pairings11!$C$6,($M$102-1)*gamesPerRound,0,Analysis11!gamesPerRound,1),"")),1)</f>
        <v>I</v>
      </c>
      <c r="T107" s="2" t="str" cm="1">
        <f t="array" aca="1" ref="T107" ca="1">LEFT(_xlfn.XLOOKUP(T$80&amp;$K107,OFFSET(Pairings11!$C$6,($M$102-1)*gamesPerRound,0,Analysis11!gamesPerRound,1),OFFSET(Pairings11!$D$6,($M$102-1)*gamesPerRound,0,Analysis11!gamesPerRound,1),
_xlfn.XLOOKUP(T$80&amp;$K107,OFFSET(Pairings11!$D$6,($M$102-1)*gamesPerRound,0,Analysis11!gamesPerRound,1),OFFSET(Pairings11!$C$6,($M$102-1)*gamesPerRound,0,Analysis11!gamesPerRound,1),"")),1)</f>
        <v>D</v>
      </c>
      <c r="U107" s="2" t="str" cm="1">
        <f t="array" aca="1" ref="U107" ca="1">LEFT(_xlfn.XLOOKUP(U$80&amp;$K107,OFFSET(Pairings11!$C$6,($M$102-1)*gamesPerRound,0,Analysis11!gamesPerRound,1),OFFSET(Pairings11!$D$6,($M$102-1)*gamesPerRound,0,Analysis11!gamesPerRound,1),
_xlfn.XLOOKUP(U$80&amp;$K107,OFFSET(Pairings11!$D$6,($M$102-1)*gamesPerRound,0,Analysis11!gamesPerRound,1),OFFSET(Pairings11!$C$6,($M$102-1)*gamesPerRound,0,Analysis11!gamesPerRound,1),"")),1)</f>
        <v>K</v>
      </c>
      <c r="V107" s="2" t="str" cm="1">
        <f t="array" aca="1" ref="V107" ca="1">LEFT(_xlfn.XLOOKUP(V$80&amp;$K107,OFFSET(Pairings11!$C$6,($M$102-1)*gamesPerRound,0,Analysis11!gamesPerRound,1),OFFSET(Pairings11!$D$6,($M$102-1)*gamesPerRound,0,Analysis11!gamesPerRound,1),
_xlfn.XLOOKUP(V$80&amp;$K107,OFFSET(Pairings11!$D$6,($M$102-1)*gamesPerRound,0,Analysis11!gamesPerRound,1),OFFSET(Pairings11!$C$6,($M$102-1)*gamesPerRound,0,Analysis11!gamesPerRound,1),"")),1)</f>
        <v>F</v>
      </c>
      <c r="W107" s="2" t="str" cm="1">
        <f t="array" aca="1" ref="W107" ca="1">LEFT(_xlfn.XLOOKUP(W$80&amp;$K107,OFFSET(Pairings11!$C$6,($M$102-1)*gamesPerRound,0,Analysis11!gamesPerRound,1),OFFSET(Pairings11!$D$6,($M$102-1)*gamesPerRound,0,Analysis11!gamesPerRound,1),
_xlfn.XLOOKUP(W$80&amp;$K107,OFFSET(Pairings11!$D$6,($M$102-1)*gamesPerRound,0,Analysis11!gamesPerRound,1),OFFSET(Pairings11!$C$6,($M$102-1)*gamesPerRound,0,Analysis11!gamesPerRound,1),"")),1)</f>
        <v>C</v>
      </c>
      <c r="X107" s="2" t="str" cm="1">
        <f t="array" aca="1" ref="X107" ca="1">LEFT(_xlfn.XLOOKUP(X$80&amp;$K107,OFFSET(Pairings11!$C$6,($M$102-1)*gamesPerRound,0,Analysis11!gamesPerRound,1),OFFSET(Pairings11!$D$6,($M$102-1)*gamesPerRound,0,Analysis11!gamesPerRound,1),
_xlfn.XLOOKUP(X$80&amp;$K107,OFFSET(Pairings11!$D$6,($M$102-1)*gamesPerRound,0,Analysis11!gamesPerRound,1),OFFSET(Pairings11!$C$6,($M$102-1)*gamesPerRound,0,Analysis11!gamesPerRound,1),"")),1)</f>
        <v>H</v>
      </c>
      <c r="Y107" s="2" t="str" cm="1">
        <f t="array" aca="1" ref="Y107" ca="1">LEFT(_xlfn.XLOOKUP(Y$80&amp;$K107,OFFSET(Pairings11!$C$6,($M$102-1)*gamesPerRound,0,Analysis11!gamesPerRound,1),OFFSET(Pairings11!$D$6,($M$102-1)*gamesPerRound,0,Analysis11!gamesPerRound,1),
_xlfn.XLOOKUP(Y$80&amp;$K107,OFFSET(Pairings11!$D$6,($M$102-1)*gamesPerRound,0,Analysis11!gamesPerRound,1),OFFSET(Pairings11!$C$6,($M$102-1)*gamesPerRound,0,Analysis11!gamesPerRound,1),"")),1)</f>
        <v/>
      </c>
    </row>
    <row r="108" spans="1:39">
      <c r="A108" s="2" t="str">
        <v>2</v>
      </c>
      <c r="B108" s="1" t="str">
        <v>H</v>
      </c>
      <c r="C108" s="1" t="str">
        <v>08</v>
      </c>
      <c r="D108" s="1" t="str">
        <v>F</v>
      </c>
      <c r="E108" s="1" t="str">
        <v>08</v>
      </c>
      <c r="F108" s="1" t="str">
        <f t="shared" si="56"/>
        <v/>
      </c>
      <c r="G108" s="1" t="str">
        <f t="shared" si="57"/>
        <v/>
      </c>
      <c r="H108" s="1" t="b">
        <v>0</v>
      </c>
      <c r="K108" s="3" t="s">
        <v>67</v>
      </c>
      <c r="N108" s="2" t="str" cm="1">
        <f t="array" aca="1" ref="N108" ca="1">LEFT(_xlfn.XLOOKUP(N$80&amp;$K108,OFFSET(Pairings11!$C$6,($M$102-1)*gamesPerRound,0,Analysis11!gamesPerRound,1),OFFSET(Pairings11!$D$6,($M$102-1)*gamesPerRound,0,Analysis11!gamesPerRound,1),
_xlfn.XLOOKUP(N$80&amp;$K108,OFFSET(Pairings11!$D$6,($M$102-1)*gamesPerRound,0,Analysis11!gamesPerRound,1),OFFSET(Pairings11!$C$6,($M$102-1)*gamesPerRound,0,Analysis11!gamesPerRound,1),"")),1)</f>
        <v>I</v>
      </c>
      <c r="O108" s="2" t="str" cm="1">
        <f t="array" aca="1" ref="O108" ca="1">LEFT(_xlfn.XLOOKUP(O$80&amp;$K108,OFFSET(Pairings11!$C$6,($M$102-1)*gamesPerRound,0,Analysis11!gamesPerRound,1),OFFSET(Pairings11!$D$6,($M$102-1)*gamesPerRound,0,Analysis11!gamesPerRound,1),
_xlfn.XLOOKUP(O$80&amp;$K108,OFFSET(Pairings11!$D$6,($M$102-1)*gamesPerRound,0,Analysis11!gamesPerRound,1),OFFSET(Pairings11!$C$6,($M$102-1)*gamesPerRound,0,Analysis11!gamesPerRound,1),"")),1)</f>
        <v>K</v>
      </c>
      <c r="P108" s="2" t="str" cm="1">
        <f t="array" aca="1" ref="P108" ca="1">LEFT(_xlfn.XLOOKUP(P$80&amp;$K108,OFFSET(Pairings11!$C$6,($M$102-1)*gamesPerRound,0,Analysis11!gamesPerRound,1),OFFSET(Pairings11!$D$6,($M$102-1)*gamesPerRound,0,Analysis11!gamesPerRound,1),
_xlfn.XLOOKUP(P$80&amp;$K108,OFFSET(Pairings11!$D$6,($M$102-1)*gamesPerRound,0,Analysis11!gamesPerRound,1),OFFSET(Pairings11!$C$6,($M$102-1)*gamesPerRound,0,Analysis11!gamesPerRound,1),"")),1)</f>
        <v>F</v>
      </c>
      <c r="Q108" s="2" t="str" cm="1">
        <f t="array" aca="1" ref="Q108" ca="1">LEFT(_xlfn.XLOOKUP(Q$80&amp;$K108,OFFSET(Pairings11!$C$6,($M$102-1)*gamesPerRound,0,Analysis11!gamesPerRound,1),OFFSET(Pairings11!$D$6,($M$102-1)*gamesPerRound,0,Analysis11!gamesPerRound,1),
_xlfn.XLOOKUP(Q$80&amp;$K108,OFFSET(Pairings11!$D$6,($M$102-1)*gamesPerRound,0,Analysis11!gamesPerRound,1),OFFSET(Pairings11!$C$6,($M$102-1)*gamesPerRound,0,Analysis11!gamesPerRound,1),"")),1)</f>
        <v>J</v>
      </c>
      <c r="R108" s="2" t="str" cm="1">
        <f t="array" aca="1" ref="R108" ca="1">LEFT(_xlfn.XLOOKUP(R$80&amp;$K108,OFFSET(Pairings11!$C$6,($M$102-1)*gamesPerRound,0,Analysis11!gamesPerRound,1),OFFSET(Pairings11!$D$6,($M$102-1)*gamesPerRound,0,Analysis11!gamesPerRound,1),
_xlfn.XLOOKUP(R$80&amp;$K108,OFFSET(Pairings11!$D$6,($M$102-1)*gamesPerRound,0,Analysis11!gamesPerRound,1),OFFSET(Pairings11!$C$6,($M$102-1)*gamesPerRound,0,Analysis11!gamesPerRound,1),"")),1)</f>
        <v>H</v>
      </c>
      <c r="S108" s="2" t="str" cm="1">
        <f t="array" aca="1" ref="S108" ca="1">LEFT(_xlfn.XLOOKUP(S$80&amp;$K108,OFFSET(Pairings11!$C$6,($M$102-1)*gamesPerRound,0,Analysis11!gamesPerRound,1),OFFSET(Pairings11!$D$6,($M$102-1)*gamesPerRound,0,Analysis11!gamesPerRound,1),
_xlfn.XLOOKUP(S$80&amp;$K108,OFFSET(Pairings11!$D$6,($M$102-1)*gamesPerRound,0,Analysis11!gamesPerRound,1),OFFSET(Pairings11!$C$6,($M$102-1)*gamesPerRound,0,Analysis11!gamesPerRound,1),"")),1)</f>
        <v>C</v>
      </c>
      <c r="T108" s="2" t="str" cm="1">
        <f t="array" aca="1" ref="T108" ca="1">LEFT(_xlfn.XLOOKUP(T$80&amp;$K108,OFFSET(Pairings11!$C$6,($M$102-1)*gamesPerRound,0,Analysis11!gamesPerRound,1),OFFSET(Pairings11!$D$6,($M$102-1)*gamesPerRound,0,Analysis11!gamesPerRound,1),
_xlfn.XLOOKUP(T$80&amp;$K108,OFFSET(Pairings11!$D$6,($M$102-1)*gamesPerRound,0,Analysis11!gamesPerRound,1),OFFSET(Pairings11!$C$6,($M$102-1)*gamesPerRound,0,Analysis11!gamesPerRound,1),"")),1)</f>
        <v>B</v>
      </c>
      <c r="U108" s="2" t="str" cm="1">
        <f t="array" aca="1" ref="U108" ca="1">LEFT(_xlfn.XLOOKUP(U$80&amp;$K108,OFFSET(Pairings11!$C$6,($M$102-1)*gamesPerRound,0,Analysis11!gamesPerRound,1),OFFSET(Pairings11!$D$6,($M$102-1)*gamesPerRound,0,Analysis11!gamesPerRound,1),
_xlfn.XLOOKUP(U$80&amp;$K108,OFFSET(Pairings11!$D$6,($M$102-1)*gamesPerRound,0,Analysis11!gamesPerRound,1),OFFSET(Pairings11!$C$6,($M$102-1)*gamesPerRound,0,Analysis11!gamesPerRound,1),"")),1)</f>
        <v>E</v>
      </c>
      <c r="V108" s="2" t="str" cm="1">
        <f t="array" aca="1" ref="V108" ca="1">LEFT(_xlfn.XLOOKUP(V$80&amp;$K108,OFFSET(Pairings11!$C$6,($M$102-1)*gamesPerRound,0,Analysis11!gamesPerRound,1),OFFSET(Pairings11!$D$6,($M$102-1)*gamesPerRound,0,Analysis11!gamesPerRound,1),
_xlfn.XLOOKUP(V$80&amp;$K108,OFFSET(Pairings11!$D$6,($M$102-1)*gamesPerRound,0,Analysis11!gamesPerRound,1),OFFSET(Pairings11!$C$6,($M$102-1)*gamesPerRound,0,Analysis11!gamesPerRound,1),"")),1)</f>
        <v>A</v>
      </c>
      <c r="W108" s="2" t="str" cm="1">
        <f t="array" aca="1" ref="W108" ca="1">LEFT(_xlfn.XLOOKUP(W$80&amp;$K108,OFFSET(Pairings11!$C$6,($M$102-1)*gamesPerRound,0,Analysis11!gamesPerRound,1),OFFSET(Pairings11!$D$6,($M$102-1)*gamesPerRound,0,Analysis11!gamesPerRound,1),
_xlfn.XLOOKUP(W$80&amp;$K108,OFFSET(Pairings11!$D$6,($M$102-1)*gamesPerRound,0,Analysis11!gamesPerRound,1),OFFSET(Pairings11!$C$6,($M$102-1)*gamesPerRound,0,Analysis11!gamesPerRound,1),"")),1)</f>
        <v>D</v>
      </c>
      <c r="X108" s="2" t="str" cm="1">
        <f t="array" aca="1" ref="X108" ca="1">LEFT(_xlfn.XLOOKUP(X$80&amp;$K108,OFFSET(Pairings11!$C$6,($M$102-1)*gamesPerRound,0,Analysis11!gamesPerRound,1),OFFSET(Pairings11!$D$6,($M$102-1)*gamesPerRound,0,Analysis11!gamesPerRound,1),
_xlfn.XLOOKUP(X$80&amp;$K108,OFFSET(Pairings11!$D$6,($M$102-1)*gamesPerRound,0,Analysis11!gamesPerRound,1),OFFSET(Pairings11!$C$6,($M$102-1)*gamesPerRound,0,Analysis11!gamesPerRound,1),"")),1)</f>
        <v>B</v>
      </c>
      <c r="Y108" s="2" t="str" cm="1">
        <f t="array" aca="1" ref="Y108" ca="1">LEFT(_xlfn.XLOOKUP(Y$80&amp;$K108,OFFSET(Pairings11!$C$6,($M$102-1)*gamesPerRound,0,Analysis11!gamesPerRound,1),OFFSET(Pairings11!$D$6,($M$102-1)*gamesPerRound,0,Analysis11!gamesPerRound,1),
_xlfn.XLOOKUP(Y$80&amp;$K108,OFFSET(Pairings11!$D$6,($M$102-1)*gamesPerRound,0,Analysis11!gamesPerRound,1),OFFSET(Pairings11!$C$6,($M$102-1)*gamesPerRound,0,Analysis11!gamesPerRound,1),"")),1)</f>
        <v/>
      </c>
    </row>
    <row r="109" spans="1:39">
      <c r="A109" s="2" t="str">
        <v>2</v>
      </c>
      <c r="B109" s="1" t="str">
        <v>I</v>
      </c>
      <c r="C109" s="1" t="str">
        <v>08</v>
      </c>
      <c r="D109" s="1" t="str">
        <v>K</v>
      </c>
      <c r="E109" s="1" t="str">
        <v>08</v>
      </c>
      <c r="F109" s="1" t="str">
        <f t="shared" si="56"/>
        <v/>
      </c>
      <c r="G109" s="1" t="str">
        <f t="shared" si="57"/>
        <v/>
      </c>
      <c r="H109" s="1" t="b">
        <v>0</v>
      </c>
      <c r="K109" s="3" t="s">
        <v>68</v>
      </c>
      <c r="N109" s="2" t="str" cm="1">
        <f t="array" aca="1" ref="N109" ca="1">LEFT(_xlfn.XLOOKUP(N$80&amp;$K109,OFFSET(Pairings11!$C$6,($M$102-1)*gamesPerRound,0,Analysis11!gamesPerRound,1),OFFSET(Pairings11!$D$6,($M$102-1)*gamesPerRound,0,Analysis11!gamesPerRound,1),
_xlfn.XLOOKUP(N$80&amp;$K109,OFFSET(Pairings11!$D$6,($M$102-1)*gamesPerRound,0,Analysis11!gamesPerRound,1),OFFSET(Pairings11!$C$6,($M$102-1)*gamesPerRound,0,Analysis11!gamesPerRound,1),"")),1)</f>
        <v>C</v>
      </c>
      <c r="O109" s="2" t="str" cm="1">
        <f t="array" aca="1" ref="O109" ca="1">LEFT(_xlfn.XLOOKUP(O$80&amp;$K109,OFFSET(Pairings11!$C$6,($M$102-1)*gamesPerRound,0,Analysis11!gamesPerRound,1),OFFSET(Pairings11!$D$6,($M$102-1)*gamesPerRound,0,Analysis11!gamesPerRound,1),
_xlfn.XLOOKUP(O$80&amp;$K109,OFFSET(Pairings11!$D$6,($M$102-1)*gamesPerRound,0,Analysis11!gamesPerRound,1),OFFSET(Pairings11!$C$6,($M$102-1)*gamesPerRound,0,Analysis11!gamesPerRound,1),"")),1)</f>
        <v>F</v>
      </c>
      <c r="P109" s="2" t="str" cm="1">
        <f t="array" aca="1" ref="P109" ca="1">LEFT(_xlfn.XLOOKUP(P$80&amp;$K109,OFFSET(Pairings11!$C$6,($M$102-1)*gamesPerRound,0,Analysis11!gamesPerRound,1),OFFSET(Pairings11!$D$6,($M$102-1)*gamesPerRound,0,Analysis11!gamesPerRound,1),
_xlfn.XLOOKUP(P$80&amp;$K109,OFFSET(Pairings11!$D$6,($M$102-1)*gamesPerRound,0,Analysis11!gamesPerRound,1),OFFSET(Pairings11!$C$6,($M$102-1)*gamesPerRound,0,Analysis11!gamesPerRound,1),"")),1)</f>
        <v>A</v>
      </c>
      <c r="Q109" s="2" t="str" cm="1">
        <f t="array" aca="1" ref="Q109" ca="1">LEFT(_xlfn.XLOOKUP(Q$80&amp;$K109,OFFSET(Pairings11!$C$6,($M$102-1)*gamesPerRound,0,Analysis11!gamesPerRound,1),OFFSET(Pairings11!$D$6,($M$102-1)*gamesPerRound,0,Analysis11!gamesPerRound,1),
_xlfn.XLOOKUP(Q$80&amp;$K109,OFFSET(Pairings11!$D$6,($M$102-1)*gamesPerRound,0,Analysis11!gamesPerRound,1),OFFSET(Pairings11!$C$6,($M$102-1)*gamesPerRound,0,Analysis11!gamesPerRound,1),"")),1)</f>
        <v>E</v>
      </c>
      <c r="R109" s="2" t="str" cm="1">
        <f t="array" aca="1" ref="R109" ca="1">LEFT(_xlfn.XLOOKUP(R$80&amp;$K109,OFFSET(Pairings11!$C$6,($M$102-1)*gamesPerRound,0,Analysis11!gamesPerRound,1),OFFSET(Pairings11!$D$6,($M$102-1)*gamesPerRound,0,Analysis11!gamesPerRound,1),
_xlfn.XLOOKUP(R$80&amp;$K109,OFFSET(Pairings11!$D$6,($M$102-1)*gamesPerRound,0,Analysis11!gamesPerRound,1),OFFSET(Pairings11!$C$6,($M$102-1)*gamesPerRound,0,Analysis11!gamesPerRound,1),"")),1)</f>
        <v>G</v>
      </c>
      <c r="S109" s="2" t="str" cm="1">
        <f t="array" aca="1" ref="S109" ca="1">LEFT(_xlfn.XLOOKUP(S$80&amp;$K109,OFFSET(Pairings11!$C$6,($M$102-1)*gamesPerRound,0,Analysis11!gamesPerRound,1),OFFSET(Pairings11!$D$6,($M$102-1)*gamesPerRound,0,Analysis11!gamesPerRound,1),
_xlfn.XLOOKUP(S$80&amp;$K109,OFFSET(Pairings11!$D$6,($M$102-1)*gamesPerRound,0,Analysis11!gamesPerRound,1),OFFSET(Pairings11!$C$6,($M$102-1)*gamesPerRound,0,Analysis11!gamesPerRound,1),"")),1)</f>
        <v>B</v>
      </c>
      <c r="T109" s="2" t="str" cm="1">
        <f t="array" aca="1" ref="T109" ca="1">LEFT(_xlfn.XLOOKUP(T$80&amp;$K109,OFFSET(Pairings11!$C$6,($M$102-1)*gamesPerRound,0,Analysis11!gamesPerRound,1),OFFSET(Pairings11!$D$6,($M$102-1)*gamesPerRound,0,Analysis11!gamesPerRound,1),
_xlfn.XLOOKUP(T$80&amp;$K109,OFFSET(Pairings11!$D$6,($M$102-1)*gamesPerRound,0,Analysis11!gamesPerRound,1),OFFSET(Pairings11!$C$6,($M$102-1)*gamesPerRound,0,Analysis11!gamesPerRound,1),"")),1)</f>
        <v>E</v>
      </c>
      <c r="U109" s="2" t="str" cm="1">
        <f t="array" aca="1" ref="U109" ca="1">LEFT(_xlfn.XLOOKUP(U$80&amp;$K109,OFFSET(Pairings11!$C$6,($M$102-1)*gamesPerRound,0,Analysis11!gamesPerRound,1),OFFSET(Pairings11!$D$6,($M$102-1)*gamesPerRound,0,Analysis11!gamesPerRound,1),
_xlfn.XLOOKUP(U$80&amp;$K109,OFFSET(Pairings11!$D$6,($M$102-1)*gamesPerRound,0,Analysis11!gamesPerRound,1),OFFSET(Pairings11!$C$6,($M$102-1)*gamesPerRound,0,Analysis11!gamesPerRound,1),"")),1)</f>
        <v>K</v>
      </c>
      <c r="V109" s="2" t="str" cm="1">
        <f t="array" aca="1" ref="V109" ca="1">LEFT(_xlfn.XLOOKUP(V$80&amp;$K109,OFFSET(Pairings11!$C$6,($M$102-1)*gamesPerRound,0,Analysis11!gamesPerRound,1),OFFSET(Pairings11!$D$6,($M$102-1)*gamesPerRound,0,Analysis11!gamesPerRound,1),
_xlfn.XLOOKUP(V$80&amp;$K109,OFFSET(Pairings11!$D$6,($M$102-1)*gamesPerRound,0,Analysis11!gamesPerRound,1),OFFSET(Pairings11!$C$6,($M$102-1)*gamesPerRound,0,Analysis11!gamesPerRound,1),"")),1)</f>
        <v>J</v>
      </c>
      <c r="W109" s="2" t="str" cm="1">
        <f t="array" aca="1" ref="W109" ca="1">LEFT(_xlfn.XLOOKUP(W$80&amp;$K109,OFFSET(Pairings11!$C$6,($M$102-1)*gamesPerRound,0,Analysis11!gamesPerRound,1),OFFSET(Pairings11!$D$6,($M$102-1)*gamesPerRound,0,Analysis11!gamesPerRound,1),
_xlfn.XLOOKUP(W$80&amp;$K109,OFFSET(Pairings11!$D$6,($M$102-1)*gamesPerRound,0,Analysis11!gamesPerRound,1),OFFSET(Pairings11!$C$6,($M$102-1)*gamesPerRound,0,Analysis11!gamesPerRound,1),"")),1)</f>
        <v>I</v>
      </c>
      <c r="X109" s="2" t="str" cm="1">
        <f t="array" aca="1" ref="X109" ca="1">LEFT(_xlfn.XLOOKUP(X$80&amp;$K109,OFFSET(Pairings11!$C$6,($M$102-1)*gamesPerRound,0,Analysis11!gamesPerRound,1),OFFSET(Pairings11!$D$6,($M$102-1)*gamesPerRound,0,Analysis11!gamesPerRound,1),
_xlfn.XLOOKUP(X$80&amp;$K109,OFFSET(Pairings11!$D$6,($M$102-1)*gamesPerRound,0,Analysis11!gamesPerRound,1),OFFSET(Pairings11!$C$6,($M$102-1)*gamesPerRound,0,Analysis11!gamesPerRound,1),"")),1)</f>
        <v>H</v>
      </c>
      <c r="Y109" s="2" t="str" cm="1">
        <f t="array" aca="1" ref="Y109" ca="1">LEFT(_xlfn.XLOOKUP(Y$80&amp;$K109,OFFSET(Pairings11!$C$6,($M$102-1)*gamesPerRound,0,Analysis11!gamesPerRound,1),OFFSET(Pairings11!$D$6,($M$102-1)*gamesPerRound,0,Analysis11!gamesPerRound,1),
_xlfn.XLOOKUP(Y$80&amp;$K109,OFFSET(Pairings11!$D$6,($M$102-1)*gamesPerRound,0,Analysis11!gamesPerRound,1),OFFSET(Pairings11!$C$6,($M$102-1)*gamesPerRound,0,Analysis11!gamesPerRound,1),"")),1)</f>
        <v/>
      </c>
    </row>
    <row r="110" spans="1:39">
      <c r="A110" s="2" t="str">
        <v>2</v>
      </c>
      <c r="B110" s="1" t="str">
        <v>F</v>
      </c>
      <c r="C110" s="1" t="str">
        <v>09</v>
      </c>
      <c r="D110" s="1" t="str">
        <v>E</v>
      </c>
      <c r="E110" s="1" t="str">
        <v>09</v>
      </c>
      <c r="F110" s="1" t="str">
        <f t="shared" si="56"/>
        <v/>
      </c>
      <c r="G110" s="1" t="str">
        <f t="shared" si="57"/>
        <v/>
      </c>
      <c r="H110" s="1" t="b">
        <v>0</v>
      </c>
      <c r="K110" s="3" t="s">
        <v>69</v>
      </c>
      <c r="N110" s="2" t="str" cm="1">
        <f t="array" aca="1" ref="N110" ca="1">LEFT(_xlfn.XLOOKUP(N$80&amp;$K110,OFFSET(Pairings11!$C$6,($M$102-1)*gamesPerRound,0,Analysis11!gamesPerRound,1),OFFSET(Pairings11!$D$6,($M$102-1)*gamesPerRound,0,Analysis11!gamesPerRound,1),
_xlfn.XLOOKUP(N$80&amp;$K110,OFFSET(Pairings11!$D$6,($M$102-1)*gamesPerRound,0,Analysis11!gamesPerRound,1),OFFSET(Pairings11!$C$6,($M$102-1)*gamesPerRound,0,Analysis11!gamesPerRound,1),"")),1)</f>
        <v>I</v>
      </c>
      <c r="O110" s="2" t="str" cm="1">
        <f t="array" aca="1" ref="O110" ca="1">LEFT(_xlfn.XLOOKUP(O$80&amp;$K110,OFFSET(Pairings11!$C$6,($M$102-1)*gamesPerRound,0,Analysis11!gamesPerRound,1),OFFSET(Pairings11!$D$6,($M$102-1)*gamesPerRound,0,Analysis11!gamesPerRound,1),
_xlfn.XLOOKUP(O$80&amp;$K110,OFFSET(Pairings11!$D$6,($M$102-1)*gamesPerRound,0,Analysis11!gamesPerRound,1),OFFSET(Pairings11!$C$6,($M$102-1)*gamesPerRound,0,Analysis11!gamesPerRound,1),"")),1)</f>
        <v>D</v>
      </c>
      <c r="P110" s="2" t="str" cm="1">
        <f t="array" aca="1" ref="P110" ca="1">LEFT(_xlfn.XLOOKUP(P$80&amp;$K110,OFFSET(Pairings11!$C$6,($M$102-1)*gamesPerRound,0,Analysis11!gamesPerRound,1),OFFSET(Pairings11!$D$6,($M$102-1)*gamesPerRound,0,Analysis11!gamesPerRound,1),
_xlfn.XLOOKUP(P$80&amp;$K110,OFFSET(Pairings11!$D$6,($M$102-1)*gamesPerRound,0,Analysis11!gamesPerRound,1),OFFSET(Pairings11!$C$6,($M$102-1)*gamesPerRound,0,Analysis11!gamesPerRound,1),"")),1)</f>
        <v>H</v>
      </c>
      <c r="Q110" s="2" t="str" cm="1">
        <f t="array" aca="1" ref="Q110" ca="1">LEFT(_xlfn.XLOOKUP(Q$80&amp;$K110,OFFSET(Pairings11!$C$6,($M$102-1)*gamesPerRound,0,Analysis11!gamesPerRound,1),OFFSET(Pairings11!$D$6,($M$102-1)*gamesPerRound,0,Analysis11!gamesPerRound,1),
_xlfn.XLOOKUP(Q$80&amp;$K110,OFFSET(Pairings11!$D$6,($M$102-1)*gamesPerRound,0,Analysis11!gamesPerRound,1),OFFSET(Pairings11!$C$6,($M$102-1)*gamesPerRound,0,Analysis11!gamesPerRound,1),"")),1)</f>
        <v>B</v>
      </c>
      <c r="R110" s="2" t="str" cm="1">
        <f t="array" aca="1" ref="R110" ca="1">LEFT(_xlfn.XLOOKUP(R$80&amp;$K110,OFFSET(Pairings11!$C$6,($M$102-1)*gamesPerRound,0,Analysis11!gamesPerRound,1),OFFSET(Pairings11!$D$6,($M$102-1)*gamesPerRound,0,Analysis11!gamesPerRound,1),
_xlfn.XLOOKUP(R$80&amp;$K110,OFFSET(Pairings11!$D$6,($M$102-1)*gamesPerRound,0,Analysis11!gamesPerRound,1),OFFSET(Pairings11!$C$6,($M$102-1)*gamesPerRound,0,Analysis11!gamesPerRound,1),"")),1)</f>
        <v>D</v>
      </c>
      <c r="S110" s="2" t="str" cm="1">
        <f t="array" aca="1" ref="S110" ca="1">LEFT(_xlfn.XLOOKUP(S$80&amp;$K110,OFFSET(Pairings11!$C$6,($M$102-1)*gamesPerRound,0,Analysis11!gamesPerRound,1),OFFSET(Pairings11!$D$6,($M$102-1)*gamesPerRound,0,Analysis11!gamesPerRound,1),
_xlfn.XLOOKUP(S$80&amp;$K110,OFFSET(Pairings11!$D$6,($M$102-1)*gamesPerRound,0,Analysis11!gamesPerRound,1),OFFSET(Pairings11!$C$6,($M$102-1)*gamesPerRound,0,Analysis11!gamesPerRound,1),"")),1)</f>
        <v>J</v>
      </c>
      <c r="T110" s="2" t="str" cm="1">
        <f t="array" aca="1" ref="T110" ca="1">LEFT(_xlfn.XLOOKUP(T$80&amp;$K110,OFFSET(Pairings11!$C$6,($M$102-1)*gamesPerRound,0,Analysis11!gamesPerRound,1),OFFSET(Pairings11!$D$6,($M$102-1)*gamesPerRound,0,Analysis11!gamesPerRound,1),
_xlfn.XLOOKUP(T$80&amp;$K110,OFFSET(Pairings11!$D$6,($M$102-1)*gamesPerRound,0,Analysis11!gamesPerRound,1),OFFSET(Pairings11!$C$6,($M$102-1)*gamesPerRound,0,Analysis11!gamesPerRound,1),"")),1)</f>
        <v>K</v>
      </c>
      <c r="U110" s="2" t="str" cm="1">
        <f t="array" aca="1" ref="U110" ca="1">LEFT(_xlfn.XLOOKUP(U$80&amp;$K110,OFFSET(Pairings11!$C$6,($M$102-1)*gamesPerRound,0,Analysis11!gamesPerRound,1),OFFSET(Pairings11!$D$6,($M$102-1)*gamesPerRound,0,Analysis11!gamesPerRound,1),
_xlfn.XLOOKUP(U$80&amp;$K110,OFFSET(Pairings11!$D$6,($M$102-1)*gamesPerRound,0,Analysis11!gamesPerRound,1),OFFSET(Pairings11!$C$6,($M$102-1)*gamesPerRound,0,Analysis11!gamesPerRound,1),"")),1)</f>
        <v>C</v>
      </c>
      <c r="V110" s="2" t="str" cm="1">
        <f t="array" aca="1" ref="V110" ca="1">LEFT(_xlfn.XLOOKUP(V$80&amp;$K110,OFFSET(Pairings11!$C$6,($M$102-1)*gamesPerRound,0,Analysis11!gamesPerRound,1),OFFSET(Pairings11!$D$6,($M$102-1)*gamesPerRound,0,Analysis11!gamesPerRound,1),
_xlfn.XLOOKUP(V$80&amp;$K110,OFFSET(Pairings11!$D$6,($M$102-1)*gamesPerRound,0,Analysis11!gamesPerRound,1),OFFSET(Pairings11!$C$6,($M$102-1)*gamesPerRound,0,Analysis11!gamesPerRound,1),"")),1)</f>
        <v>A</v>
      </c>
      <c r="W110" s="2" t="str" cm="1">
        <f t="array" aca="1" ref="W110" ca="1">LEFT(_xlfn.XLOOKUP(W$80&amp;$K110,OFFSET(Pairings11!$C$6,($M$102-1)*gamesPerRound,0,Analysis11!gamesPerRound,1),OFFSET(Pairings11!$D$6,($M$102-1)*gamesPerRound,0,Analysis11!gamesPerRound,1),
_xlfn.XLOOKUP(W$80&amp;$K110,OFFSET(Pairings11!$D$6,($M$102-1)*gamesPerRound,0,Analysis11!gamesPerRound,1),OFFSET(Pairings11!$C$6,($M$102-1)*gamesPerRound,0,Analysis11!gamesPerRound,1),"")),1)</f>
        <v>F</v>
      </c>
      <c r="X110" s="2" t="str" cm="1">
        <f t="array" aca="1" ref="X110" ca="1">LEFT(_xlfn.XLOOKUP(X$80&amp;$K110,OFFSET(Pairings11!$C$6,($M$102-1)*gamesPerRound,0,Analysis11!gamesPerRound,1),OFFSET(Pairings11!$D$6,($M$102-1)*gamesPerRound,0,Analysis11!gamesPerRound,1),
_xlfn.XLOOKUP(X$80&amp;$K110,OFFSET(Pairings11!$D$6,($M$102-1)*gamesPerRound,0,Analysis11!gamesPerRound,1),OFFSET(Pairings11!$C$6,($M$102-1)*gamesPerRound,0,Analysis11!gamesPerRound,1),"")),1)</f>
        <v>G</v>
      </c>
      <c r="Y110" s="2" t="str" cm="1">
        <f t="array" aca="1" ref="Y110" ca="1">LEFT(_xlfn.XLOOKUP(Y$80&amp;$K110,OFFSET(Pairings11!$C$6,($M$102-1)*gamesPerRound,0,Analysis11!gamesPerRound,1),OFFSET(Pairings11!$D$6,($M$102-1)*gamesPerRound,0,Analysis11!gamesPerRound,1),
_xlfn.XLOOKUP(Y$80&amp;$K110,OFFSET(Pairings11!$D$6,($M$102-1)*gamesPerRound,0,Analysis11!gamesPerRound,1),OFFSET(Pairings11!$C$6,($M$102-1)*gamesPerRound,0,Analysis11!gamesPerRound,1),"")),1)</f>
        <v/>
      </c>
    </row>
    <row r="111" spans="1:39">
      <c r="A111" s="2" t="str">
        <v>2</v>
      </c>
      <c r="B111" s="1" t="str">
        <v>A</v>
      </c>
      <c r="C111" s="1" t="str">
        <v>09</v>
      </c>
      <c r="D111" s="1" t="str">
        <v>J</v>
      </c>
      <c r="E111" s="1" t="str">
        <v>09</v>
      </c>
      <c r="F111" s="1" t="str">
        <f t="shared" si="56"/>
        <v/>
      </c>
      <c r="G111" s="1" t="str">
        <f t="shared" si="57"/>
        <v/>
      </c>
      <c r="H111" s="1" t="b">
        <v>0</v>
      </c>
      <c r="K111" s="3" t="s">
        <v>70</v>
      </c>
      <c r="N111" s="2" t="str" cm="1">
        <f t="array" aca="1" ref="N111" ca="1">LEFT(_xlfn.XLOOKUP(N$80&amp;$K111,OFFSET(Pairings11!$C$6,($M$102-1)*gamesPerRound,0,Analysis11!gamesPerRound,1),OFFSET(Pairings11!$D$6,($M$102-1)*gamesPerRound,0,Analysis11!gamesPerRound,1),
_xlfn.XLOOKUP(N$80&amp;$K111,OFFSET(Pairings11!$D$6,($M$102-1)*gamesPerRound,0,Analysis11!gamesPerRound,1),OFFSET(Pairings11!$C$6,($M$102-1)*gamesPerRound,0,Analysis11!gamesPerRound,1),"")),1)</f>
        <v>H</v>
      </c>
      <c r="O111" s="2" t="str" cm="1">
        <f t="array" aca="1" ref="O111" ca="1">LEFT(_xlfn.XLOOKUP(O$80&amp;$K111,OFFSET(Pairings11!$C$6,($M$102-1)*gamesPerRound,0,Analysis11!gamesPerRound,1),OFFSET(Pairings11!$D$6,($M$102-1)*gamesPerRound,0,Analysis11!gamesPerRound,1),
_xlfn.XLOOKUP(O$80&amp;$K111,OFFSET(Pairings11!$D$6,($M$102-1)*gamesPerRound,0,Analysis11!gamesPerRound,1),OFFSET(Pairings11!$C$6,($M$102-1)*gamesPerRound,0,Analysis11!gamesPerRound,1),"")),1)</f>
        <v>I</v>
      </c>
      <c r="P111" s="2" t="str" cm="1">
        <f t="array" aca="1" ref="P111" ca="1">LEFT(_xlfn.XLOOKUP(P$80&amp;$K111,OFFSET(Pairings11!$C$6,($M$102-1)*gamesPerRound,0,Analysis11!gamesPerRound,1),OFFSET(Pairings11!$D$6,($M$102-1)*gamesPerRound,0,Analysis11!gamesPerRound,1),
_xlfn.XLOOKUP(P$80&amp;$K111,OFFSET(Pairings11!$D$6,($M$102-1)*gamesPerRound,0,Analysis11!gamesPerRound,1),OFFSET(Pairings11!$C$6,($M$102-1)*gamesPerRound,0,Analysis11!gamesPerRound,1),"")),1)</f>
        <v>G</v>
      </c>
      <c r="Q111" s="2" t="str" cm="1">
        <f t="array" aca="1" ref="Q111" ca="1">LEFT(_xlfn.XLOOKUP(Q$80&amp;$K111,OFFSET(Pairings11!$C$6,($M$102-1)*gamesPerRound,0,Analysis11!gamesPerRound,1),OFFSET(Pairings11!$D$6,($M$102-1)*gamesPerRound,0,Analysis11!gamesPerRound,1),
_xlfn.XLOOKUP(Q$80&amp;$K111,OFFSET(Pairings11!$D$6,($M$102-1)*gamesPerRound,0,Analysis11!gamesPerRound,1),OFFSET(Pairings11!$C$6,($M$102-1)*gamesPerRound,0,Analysis11!gamesPerRound,1),"")),1)</f>
        <v>E</v>
      </c>
      <c r="R111" s="2" t="str" cm="1">
        <f t="array" aca="1" ref="R111" ca="1">LEFT(_xlfn.XLOOKUP(R$80&amp;$K111,OFFSET(Pairings11!$C$6,($M$102-1)*gamesPerRound,0,Analysis11!gamesPerRound,1),OFFSET(Pairings11!$D$6,($M$102-1)*gamesPerRound,0,Analysis11!gamesPerRound,1),
_xlfn.XLOOKUP(R$80&amp;$K111,OFFSET(Pairings11!$D$6,($M$102-1)*gamesPerRound,0,Analysis11!gamesPerRound,1),OFFSET(Pairings11!$C$6,($M$102-1)*gamesPerRound,0,Analysis11!gamesPerRound,1),"")),1)</f>
        <v>D</v>
      </c>
      <c r="S111" s="2" t="str" cm="1">
        <f t="array" aca="1" ref="S111" ca="1">LEFT(_xlfn.XLOOKUP(S$80&amp;$K111,OFFSET(Pairings11!$C$6,($M$102-1)*gamesPerRound,0,Analysis11!gamesPerRound,1),OFFSET(Pairings11!$D$6,($M$102-1)*gamesPerRound,0,Analysis11!gamesPerRound,1),
_xlfn.XLOOKUP(S$80&amp;$K111,OFFSET(Pairings11!$D$6,($M$102-1)*gamesPerRound,0,Analysis11!gamesPerRound,1),OFFSET(Pairings11!$C$6,($M$102-1)*gamesPerRound,0,Analysis11!gamesPerRound,1),"")),1)</f>
        <v>D</v>
      </c>
      <c r="T111" s="2" t="str" cm="1">
        <f t="array" aca="1" ref="T111" ca="1">LEFT(_xlfn.XLOOKUP(T$80&amp;$K111,OFFSET(Pairings11!$C$6,($M$102-1)*gamesPerRound,0,Analysis11!gamesPerRound,1),OFFSET(Pairings11!$D$6,($M$102-1)*gamesPerRound,0,Analysis11!gamesPerRound,1),
_xlfn.XLOOKUP(T$80&amp;$K111,OFFSET(Pairings11!$D$6,($M$102-1)*gamesPerRound,0,Analysis11!gamesPerRound,1),OFFSET(Pairings11!$C$6,($M$102-1)*gamesPerRound,0,Analysis11!gamesPerRound,1),"")),1)</f>
        <v>C</v>
      </c>
      <c r="U111" s="2" t="str" cm="1">
        <f t="array" aca="1" ref="U111" ca="1">LEFT(_xlfn.XLOOKUP(U$80&amp;$K111,OFFSET(Pairings11!$C$6,($M$102-1)*gamesPerRound,0,Analysis11!gamesPerRound,1),OFFSET(Pairings11!$D$6,($M$102-1)*gamesPerRound,0,Analysis11!gamesPerRound,1),
_xlfn.XLOOKUP(U$80&amp;$K111,OFFSET(Pairings11!$D$6,($M$102-1)*gamesPerRound,0,Analysis11!gamesPerRound,1),OFFSET(Pairings11!$C$6,($M$102-1)*gamesPerRound,0,Analysis11!gamesPerRound,1),"")),1)</f>
        <v>A</v>
      </c>
      <c r="V111" s="2" t="str" cm="1">
        <f t="array" aca="1" ref="V111" ca="1">LEFT(_xlfn.XLOOKUP(V$80&amp;$K111,OFFSET(Pairings11!$C$6,($M$102-1)*gamesPerRound,0,Analysis11!gamesPerRound,1),OFFSET(Pairings11!$D$6,($M$102-1)*gamesPerRound,0,Analysis11!gamesPerRound,1),
_xlfn.XLOOKUP(V$80&amp;$K111,OFFSET(Pairings11!$D$6,($M$102-1)*gamesPerRound,0,Analysis11!gamesPerRound,1),OFFSET(Pairings11!$C$6,($M$102-1)*gamesPerRound,0,Analysis11!gamesPerRound,1),"")),1)</f>
        <v>B</v>
      </c>
      <c r="W111" s="2" t="str" cm="1">
        <f t="array" aca="1" ref="W111" ca="1">LEFT(_xlfn.XLOOKUP(W$80&amp;$K111,OFFSET(Pairings11!$C$6,($M$102-1)*gamesPerRound,0,Analysis11!gamesPerRound,1),OFFSET(Pairings11!$D$6,($M$102-1)*gamesPerRound,0,Analysis11!gamesPerRound,1),
_xlfn.XLOOKUP(W$80&amp;$K111,OFFSET(Pairings11!$D$6,($M$102-1)*gamesPerRound,0,Analysis11!gamesPerRound,1),OFFSET(Pairings11!$C$6,($M$102-1)*gamesPerRound,0,Analysis11!gamesPerRound,1),"")),1)</f>
        <v>K</v>
      </c>
      <c r="X111" s="2" t="str" cm="1">
        <f t="array" aca="1" ref="X111" ca="1">LEFT(_xlfn.XLOOKUP(X$80&amp;$K111,OFFSET(Pairings11!$C$6,($M$102-1)*gamesPerRound,0,Analysis11!gamesPerRound,1),OFFSET(Pairings11!$D$6,($M$102-1)*gamesPerRound,0,Analysis11!gamesPerRound,1),
_xlfn.XLOOKUP(X$80&amp;$K111,OFFSET(Pairings11!$D$6,($M$102-1)*gamesPerRound,0,Analysis11!gamesPerRound,1),OFFSET(Pairings11!$C$6,($M$102-1)*gamesPerRound,0,Analysis11!gamesPerRound,1),"")),1)</f>
        <v>J</v>
      </c>
      <c r="Y111" s="2" t="str" cm="1">
        <f t="array" aca="1" ref="Y111" ca="1">LEFT(_xlfn.XLOOKUP(Y$80&amp;$K111,OFFSET(Pairings11!$C$6,($M$102-1)*gamesPerRound,0,Analysis11!gamesPerRound,1),OFFSET(Pairings11!$D$6,($M$102-1)*gamesPerRound,0,Analysis11!gamesPerRound,1),
_xlfn.XLOOKUP(Y$80&amp;$K111,OFFSET(Pairings11!$D$6,($M$102-1)*gamesPerRound,0,Analysis11!gamesPerRound,1),OFFSET(Pairings11!$C$6,($M$102-1)*gamesPerRound,0,Analysis11!gamesPerRound,1),"")),1)</f>
        <v/>
      </c>
    </row>
    <row r="112" spans="1:39">
      <c r="A112" s="2" t="str">
        <v>2</v>
      </c>
      <c r="B112" s="1" t="str">
        <v>B</v>
      </c>
      <c r="C112" s="1" t="str">
        <v>09</v>
      </c>
      <c r="D112" s="1" t="str">
        <v>G</v>
      </c>
      <c r="E112" s="1" t="str">
        <v>09</v>
      </c>
      <c r="F112" s="1" t="str">
        <f t="shared" si="56"/>
        <v/>
      </c>
      <c r="G112" s="1" t="str">
        <f t="shared" si="57"/>
        <v/>
      </c>
      <c r="H112" s="1" t="b">
        <v>0</v>
      </c>
      <c r="K112" s="3" t="s">
        <v>71</v>
      </c>
      <c r="N112" s="2" t="str" cm="1">
        <f t="array" aca="1" ref="N112" ca="1">LEFT(_xlfn.XLOOKUP(N$80&amp;$K112,OFFSET(Pairings11!$C$6,($M$102-1)*gamesPerRound,0,Analysis11!gamesPerRound,1),OFFSET(Pairings11!$D$6,($M$102-1)*gamesPerRound,0,Analysis11!gamesPerRound,1),
_xlfn.XLOOKUP(N$80&amp;$K112,OFFSET(Pairings11!$D$6,($M$102-1)*gamesPerRound,0,Analysis11!gamesPerRound,1),OFFSET(Pairings11!$C$6,($M$102-1)*gamesPerRound,0,Analysis11!gamesPerRound,1),"")),1)</f>
        <v>H</v>
      </c>
      <c r="O112" s="2" t="str" cm="1">
        <f t="array" aca="1" ref="O112" ca="1">LEFT(_xlfn.XLOOKUP(O$80&amp;$K112,OFFSET(Pairings11!$C$6,($M$102-1)*gamesPerRound,0,Analysis11!gamesPerRound,1),OFFSET(Pairings11!$D$6,($M$102-1)*gamesPerRound,0,Analysis11!gamesPerRound,1),
_xlfn.XLOOKUP(O$80&amp;$K112,OFFSET(Pairings11!$D$6,($M$102-1)*gamesPerRound,0,Analysis11!gamesPerRound,1),OFFSET(Pairings11!$C$6,($M$102-1)*gamesPerRound,0,Analysis11!gamesPerRound,1),"")),1)</f>
        <v>G</v>
      </c>
      <c r="P112" s="2" t="str" cm="1">
        <f t="array" aca="1" ref="P112" ca="1">LEFT(_xlfn.XLOOKUP(P$80&amp;$K112,OFFSET(Pairings11!$C$6,($M$102-1)*gamesPerRound,0,Analysis11!gamesPerRound,1),OFFSET(Pairings11!$D$6,($M$102-1)*gamesPerRound,0,Analysis11!gamesPerRound,1),
_xlfn.XLOOKUP(P$80&amp;$K112,OFFSET(Pairings11!$D$6,($M$102-1)*gamesPerRound,0,Analysis11!gamesPerRound,1),OFFSET(Pairings11!$C$6,($M$102-1)*gamesPerRound,0,Analysis11!gamesPerRound,1),"")),1)</f>
        <v>J</v>
      </c>
      <c r="Q112" s="2" t="str" cm="1">
        <f t="array" aca="1" ref="Q112" ca="1">LEFT(_xlfn.XLOOKUP(Q$80&amp;$K112,OFFSET(Pairings11!$C$6,($M$102-1)*gamesPerRound,0,Analysis11!gamesPerRound,1),OFFSET(Pairings11!$D$6,($M$102-1)*gamesPerRound,0,Analysis11!gamesPerRound,1),
_xlfn.XLOOKUP(Q$80&amp;$K112,OFFSET(Pairings11!$D$6,($M$102-1)*gamesPerRound,0,Analysis11!gamesPerRound,1),OFFSET(Pairings11!$C$6,($M$102-1)*gamesPerRound,0,Analysis11!gamesPerRound,1),"")),1)</f>
        <v>F</v>
      </c>
      <c r="R112" s="2" t="str" cm="1">
        <f t="array" aca="1" ref="R112" ca="1">LEFT(_xlfn.XLOOKUP(R$80&amp;$K112,OFFSET(Pairings11!$C$6,($M$102-1)*gamesPerRound,0,Analysis11!gamesPerRound,1),OFFSET(Pairings11!$D$6,($M$102-1)*gamesPerRound,0,Analysis11!gamesPerRound,1),
_xlfn.XLOOKUP(R$80&amp;$K112,OFFSET(Pairings11!$D$6,($M$102-1)*gamesPerRound,0,Analysis11!gamesPerRound,1),OFFSET(Pairings11!$C$6,($M$102-1)*gamesPerRound,0,Analysis11!gamesPerRound,1),"")),1)</f>
        <v>K</v>
      </c>
      <c r="S112" s="2" t="str" cm="1">
        <f t="array" aca="1" ref="S112" ca="1">LEFT(_xlfn.XLOOKUP(S$80&amp;$K112,OFFSET(Pairings11!$C$6,($M$102-1)*gamesPerRound,0,Analysis11!gamesPerRound,1),OFFSET(Pairings11!$D$6,($M$102-1)*gamesPerRound,0,Analysis11!gamesPerRound,1),
_xlfn.XLOOKUP(S$80&amp;$K112,OFFSET(Pairings11!$D$6,($M$102-1)*gamesPerRound,0,Analysis11!gamesPerRound,1),OFFSET(Pairings11!$C$6,($M$102-1)*gamesPerRound,0,Analysis11!gamesPerRound,1),"")),1)</f>
        <v>I</v>
      </c>
      <c r="T112" s="2" t="str" cm="1">
        <f t="array" aca="1" ref="T112" ca="1">LEFT(_xlfn.XLOOKUP(T$80&amp;$K112,OFFSET(Pairings11!$C$6,($M$102-1)*gamesPerRound,0,Analysis11!gamesPerRound,1),OFFSET(Pairings11!$D$6,($M$102-1)*gamesPerRound,0,Analysis11!gamesPerRound,1),
_xlfn.XLOOKUP(T$80&amp;$K112,OFFSET(Pairings11!$D$6,($M$102-1)*gamesPerRound,0,Analysis11!gamesPerRound,1),OFFSET(Pairings11!$C$6,($M$102-1)*gamesPerRound,0,Analysis11!gamesPerRound,1),"")),1)</f>
        <v>B</v>
      </c>
      <c r="U112" s="2" t="str" cm="1">
        <f t="array" aca="1" ref="U112" ca="1">LEFT(_xlfn.XLOOKUP(U$80&amp;$K112,OFFSET(Pairings11!$C$6,($M$102-1)*gamesPerRound,0,Analysis11!gamesPerRound,1),OFFSET(Pairings11!$D$6,($M$102-1)*gamesPerRound,0,Analysis11!gamesPerRound,1),
_xlfn.XLOOKUP(U$80&amp;$K112,OFFSET(Pairings11!$D$6,($M$102-1)*gamesPerRound,0,Analysis11!gamesPerRound,1),OFFSET(Pairings11!$C$6,($M$102-1)*gamesPerRound,0,Analysis11!gamesPerRound,1),"")),1)</f>
        <v>A</v>
      </c>
      <c r="V112" s="2" t="str" cm="1">
        <f t="array" aca="1" ref="V112" ca="1">LEFT(_xlfn.XLOOKUP(V$80&amp;$K112,OFFSET(Pairings11!$C$6,($M$102-1)*gamesPerRound,0,Analysis11!gamesPerRound,1),OFFSET(Pairings11!$D$6,($M$102-1)*gamesPerRound,0,Analysis11!gamesPerRound,1),
_xlfn.XLOOKUP(V$80&amp;$K112,OFFSET(Pairings11!$D$6,($M$102-1)*gamesPerRound,0,Analysis11!gamesPerRound,1),OFFSET(Pairings11!$C$6,($M$102-1)*gamesPerRound,0,Analysis11!gamesPerRound,1),"")),1)</f>
        <v>F</v>
      </c>
      <c r="W112" s="2" t="str" cm="1">
        <f t="array" aca="1" ref="W112" ca="1">LEFT(_xlfn.XLOOKUP(W$80&amp;$K112,OFFSET(Pairings11!$C$6,($M$102-1)*gamesPerRound,0,Analysis11!gamesPerRound,1),OFFSET(Pairings11!$D$6,($M$102-1)*gamesPerRound,0,Analysis11!gamesPerRound,1),
_xlfn.XLOOKUP(W$80&amp;$K112,OFFSET(Pairings11!$D$6,($M$102-1)*gamesPerRound,0,Analysis11!gamesPerRound,1),OFFSET(Pairings11!$C$6,($M$102-1)*gamesPerRound,0,Analysis11!gamesPerRound,1),"")),1)</f>
        <v>C</v>
      </c>
      <c r="X112" s="2" t="str" cm="1">
        <f t="array" aca="1" ref="X112" ca="1">LEFT(_xlfn.XLOOKUP(X$80&amp;$K112,OFFSET(Pairings11!$C$6,($M$102-1)*gamesPerRound,0,Analysis11!gamesPerRound,1),OFFSET(Pairings11!$D$6,($M$102-1)*gamesPerRound,0,Analysis11!gamesPerRound,1),
_xlfn.XLOOKUP(X$80&amp;$K112,OFFSET(Pairings11!$D$6,($M$102-1)*gamesPerRound,0,Analysis11!gamesPerRound,1),OFFSET(Pairings11!$C$6,($M$102-1)*gamesPerRound,0,Analysis11!gamesPerRound,1),"")),1)</f>
        <v>E</v>
      </c>
      <c r="Y112" s="2" t="str" cm="1">
        <f t="array" aca="1" ref="Y112" ca="1">LEFT(_xlfn.XLOOKUP(Y$80&amp;$K112,OFFSET(Pairings11!$C$6,($M$102-1)*gamesPerRound,0,Analysis11!gamesPerRound,1),OFFSET(Pairings11!$D$6,($M$102-1)*gamesPerRound,0,Analysis11!gamesPerRound,1),
_xlfn.XLOOKUP(Y$80&amp;$K112,OFFSET(Pairings11!$D$6,($M$102-1)*gamesPerRound,0,Analysis11!gamesPerRound,1),OFFSET(Pairings11!$C$6,($M$102-1)*gamesPerRound,0,Analysis11!gamesPerRound,1),"")),1)</f>
        <v/>
      </c>
    </row>
    <row r="113" spans="1:23">
      <c r="A113" s="2" t="str">
        <v>2</v>
      </c>
      <c r="B113" s="1" t="str">
        <v>C</v>
      </c>
      <c r="C113" s="1" t="str">
        <v>09</v>
      </c>
      <c r="D113" s="1" t="str">
        <v>H</v>
      </c>
      <c r="E113" s="1" t="str">
        <v>09</v>
      </c>
      <c r="F113" s="1" t="str">
        <f t="shared" si="56"/>
        <v/>
      </c>
      <c r="G113" s="1" t="str">
        <f t="shared" si="57"/>
        <v/>
      </c>
      <c r="H113" s="1" t="b">
        <v>0</v>
      </c>
      <c r="I113" s="2"/>
      <c r="K113" s="3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>
      <c r="A114" s="2" t="str">
        <v>2</v>
      </c>
      <c r="B114" s="1" t="str">
        <v>K</v>
      </c>
      <c r="C114" s="1" t="str">
        <v>09</v>
      </c>
      <c r="D114" s="1" t="str">
        <v>D</v>
      </c>
      <c r="E114" s="1" t="str">
        <v>09</v>
      </c>
      <c r="F114" s="1" t="str">
        <f t="shared" si="56"/>
        <v/>
      </c>
      <c r="G114" s="1" t="str">
        <f t="shared" si="57"/>
        <v/>
      </c>
      <c r="H114" s="1" t="b">
        <v>0</v>
      </c>
      <c r="I114" s="2"/>
      <c r="K114" s="3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>
      <c r="A115" s="2" t="str">
        <v>2</v>
      </c>
      <c r="B115" s="1" t="str">
        <v>K</v>
      </c>
      <c r="C115" s="1" t="str">
        <v>10</v>
      </c>
      <c r="D115" s="1" t="str">
        <v>I</v>
      </c>
      <c r="E115" s="1" t="str">
        <v>09</v>
      </c>
      <c r="F115" s="1" t="str">
        <f t="shared" si="56"/>
        <v>K.10</v>
      </c>
      <c r="G115" s="1" t="str">
        <f t="shared" si="57"/>
        <v>I.09</v>
      </c>
      <c r="H115" s="1" t="b">
        <v>0</v>
      </c>
      <c r="I115" s="2"/>
    </row>
    <row r="116" spans="1:23">
      <c r="A116" s="2" t="str">
        <v>2</v>
      </c>
      <c r="B116" s="1" t="str">
        <v>E</v>
      </c>
      <c r="C116" s="1" t="str">
        <v>10</v>
      </c>
      <c r="D116" s="1" t="str">
        <v>I</v>
      </c>
      <c r="E116" s="1" t="str">
        <v>10</v>
      </c>
      <c r="F116" s="1" t="str">
        <f t="shared" si="56"/>
        <v/>
      </c>
      <c r="G116" s="1" t="str">
        <f t="shared" si="57"/>
        <v/>
      </c>
      <c r="H116" s="1" t="b">
        <v>0</v>
      </c>
      <c r="I116" s="2"/>
    </row>
    <row r="117" spans="1:23">
      <c r="A117" s="2" t="str">
        <v>2</v>
      </c>
      <c r="B117" s="1" t="str">
        <v>A</v>
      </c>
      <c r="C117" s="1" t="str">
        <v>10</v>
      </c>
      <c r="D117" s="1" t="str">
        <v>C</v>
      </c>
      <c r="E117" s="1" t="str">
        <v>10</v>
      </c>
      <c r="F117" s="1" t="str">
        <f t="shared" si="56"/>
        <v/>
      </c>
      <c r="G117" s="1" t="str">
        <f t="shared" si="57"/>
        <v/>
      </c>
      <c r="H117" s="1" t="b">
        <v>0</v>
      </c>
      <c r="I117" s="2"/>
    </row>
    <row r="118" spans="1:23">
      <c r="A118" s="2" t="str">
        <v>2</v>
      </c>
      <c r="B118" s="1" t="str">
        <v>B</v>
      </c>
      <c r="C118" s="1" t="str">
        <v>10</v>
      </c>
      <c r="D118" s="1" t="str">
        <v>D</v>
      </c>
      <c r="E118" s="1" t="str">
        <v>10</v>
      </c>
      <c r="F118" s="1" t="str">
        <f t="shared" si="56"/>
        <v/>
      </c>
      <c r="G118" s="1" t="str">
        <f t="shared" si="57"/>
        <v/>
      </c>
      <c r="H118" s="1" t="b">
        <v>0</v>
      </c>
      <c r="I118" s="2"/>
    </row>
    <row r="119" spans="1:23">
      <c r="A119" s="2" t="str">
        <v>2</v>
      </c>
      <c r="B119" s="1" t="str">
        <v>F</v>
      </c>
      <c r="C119" s="1" t="str">
        <v>10</v>
      </c>
      <c r="D119" s="1" t="str">
        <v>G</v>
      </c>
      <c r="E119" s="1" t="str">
        <v>10</v>
      </c>
      <c r="F119" s="1" t="str">
        <f t="shared" si="56"/>
        <v/>
      </c>
      <c r="G119" s="1" t="str">
        <f t="shared" si="57"/>
        <v/>
      </c>
      <c r="H119" s="1" t="b">
        <v>0</v>
      </c>
      <c r="I119" s="2"/>
    </row>
    <row r="120" spans="1:23">
      <c r="A120" s="2" t="str">
        <v>2</v>
      </c>
      <c r="B120" s="1" t="str">
        <v>J</v>
      </c>
      <c r="C120" s="1" t="str">
        <v>10</v>
      </c>
      <c r="D120" s="1" t="str">
        <v>H</v>
      </c>
      <c r="E120" s="1" t="str">
        <v>10</v>
      </c>
      <c r="F120" s="1" t="str">
        <f t="shared" si="56"/>
        <v/>
      </c>
      <c r="G120" s="1" t="str">
        <f t="shared" si="57"/>
        <v/>
      </c>
      <c r="H120" s="1" t="b">
        <v>0</v>
      </c>
      <c r="I120" s="2"/>
    </row>
    <row r="121" spans="1:23">
      <c r="A121" s="2" t="str">
        <v>3</v>
      </c>
      <c r="B121" s="1" t="str">
        <v>B</v>
      </c>
      <c r="C121" s="1" t="str">
        <v>01</v>
      </c>
      <c r="D121" s="1" t="str">
        <v>J</v>
      </c>
      <c r="E121" s="1" t="str">
        <v>01</v>
      </c>
      <c r="F121" s="1" t="str">
        <f t="shared" si="56"/>
        <v/>
      </c>
      <c r="G121" s="1" t="str">
        <f t="shared" si="57"/>
        <v/>
      </c>
      <c r="H121" s="1" t="b">
        <v>0</v>
      </c>
      <c r="I121" s="2"/>
    </row>
    <row r="122" spans="1:23">
      <c r="A122" s="2" t="str">
        <v>3</v>
      </c>
      <c r="B122" s="1" t="str">
        <v>F</v>
      </c>
      <c r="C122" s="1" t="str">
        <v>01</v>
      </c>
      <c r="D122" s="1" t="str">
        <v>E</v>
      </c>
      <c r="E122" s="1" t="str">
        <v>01</v>
      </c>
      <c r="F122" s="1" t="str">
        <f t="shared" si="56"/>
        <v/>
      </c>
      <c r="G122" s="1" t="str">
        <f t="shared" si="57"/>
        <v/>
      </c>
      <c r="H122" s="1" t="b">
        <v>0</v>
      </c>
      <c r="I122" s="2"/>
    </row>
    <row r="123" spans="1:23">
      <c r="A123" s="2" t="str">
        <v>3</v>
      </c>
      <c r="B123" s="1" t="str">
        <v>G</v>
      </c>
      <c r="C123" s="1" t="str">
        <v>01</v>
      </c>
      <c r="D123" s="1" t="str">
        <v>H</v>
      </c>
      <c r="E123" s="1" t="str">
        <v>01</v>
      </c>
      <c r="F123" s="1" t="str">
        <f t="shared" si="56"/>
        <v/>
      </c>
      <c r="G123" s="1" t="str">
        <f t="shared" si="57"/>
        <v/>
      </c>
      <c r="H123" s="1" t="b">
        <v>0</v>
      </c>
      <c r="I123" s="2"/>
    </row>
    <row r="124" spans="1:23">
      <c r="A124" s="2" t="str">
        <v>3</v>
      </c>
      <c r="B124" s="1" t="str">
        <v>D</v>
      </c>
      <c r="C124" s="1" t="str">
        <v>01</v>
      </c>
      <c r="D124" s="1" t="str">
        <v>K</v>
      </c>
      <c r="E124" s="1" t="str">
        <v>01</v>
      </c>
      <c r="F124" s="1" t="str">
        <f t="shared" si="56"/>
        <v/>
      </c>
      <c r="G124" s="1" t="str">
        <f t="shared" si="57"/>
        <v/>
      </c>
      <c r="H124" s="1" t="b">
        <v>0</v>
      </c>
      <c r="I124" s="2"/>
    </row>
    <row r="125" spans="1:23">
      <c r="A125" s="2" t="str">
        <v>3</v>
      </c>
      <c r="B125" s="1" t="str">
        <v>I</v>
      </c>
      <c r="C125" s="1" t="str">
        <v>01</v>
      </c>
      <c r="D125" s="1" t="str">
        <v>C</v>
      </c>
      <c r="E125" s="1" t="str">
        <v>01</v>
      </c>
      <c r="F125" s="1" t="str">
        <f t="shared" si="56"/>
        <v/>
      </c>
      <c r="G125" s="1" t="str">
        <f t="shared" si="57"/>
        <v/>
      </c>
      <c r="H125" s="1" t="b">
        <v>0</v>
      </c>
      <c r="I125" s="2"/>
    </row>
    <row r="126" spans="1:23">
      <c r="A126" s="2" t="str">
        <v>3</v>
      </c>
      <c r="B126" s="1" t="str">
        <v>B</v>
      </c>
      <c r="C126" s="1" t="str">
        <v>02</v>
      </c>
      <c r="D126" s="1" t="str">
        <v>A</v>
      </c>
      <c r="E126" s="1" t="str">
        <v>01</v>
      </c>
      <c r="F126" s="1" t="str">
        <f t="shared" si="56"/>
        <v>B.02</v>
      </c>
      <c r="G126" s="1" t="str">
        <f t="shared" si="57"/>
        <v>A.01</v>
      </c>
      <c r="H126" s="1" t="b">
        <v>0</v>
      </c>
      <c r="I126" s="2"/>
    </row>
    <row r="127" spans="1:23">
      <c r="A127" s="2" t="str">
        <v>3</v>
      </c>
      <c r="B127" s="1" t="str">
        <v>C</v>
      </c>
      <c r="C127" s="1" t="str">
        <v>02</v>
      </c>
      <c r="D127" s="1" t="str">
        <v>E</v>
      </c>
      <c r="E127" s="1" t="str">
        <v>02</v>
      </c>
      <c r="F127" s="1" t="str">
        <f t="shared" si="56"/>
        <v/>
      </c>
      <c r="G127" s="1" t="str">
        <f t="shared" si="57"/>
        <v/>
      </c>
      <c r="H127" s="1" t="b">
        <v>0</v>
      </c>
      <c r="I127" s="2"/>
    </row>
    <row r="128" spans="1:23">
      <c r="A128" s="2" t="str">
        <v>3</v>
      </c>
      <c r="B128" s="1" t="str">
        <v>H</v>
      </c>
      <c r="C128" s="1" t="str">
        <v>02</v>
      </c>
      <c r="D128" s="1" t="str">
        <v>D</v>
      </c>
      <c r="E128" s="1" t="str">
        <v>02</v>
      </c>
      <c r="F128" s="1" t="str">
        <f t="shared" si="56"/>
        <v/>
      </c>
      <c r="G128" s="1" t="str">
        <f t="shared" si="57"/>
        <v/>
      </c>
      <c r="H128" s="1" t="b">
        <v>0</v>
      </c>
      <c r="I128" s="2"/>
    </row>
    <row r="129" spans="1:9">
      <c r="A129" s="2" t="str">
        <v>3</v>
      </c>
      <c r="B129" s="1" t="str">
        <v>F</v>
      </c>
      <c r="C129" s="1" t="str">
        <v>02</v>
      </c>
      <c r="D129" s="1" t="str">
        <v>K</v>
      </c>
      <c r="E129" s="1" t="str">
        <v>02</v>
      </c>
      <c r="F129" s="1" t="str">
        <f t="shared" si="56"/>
        <v/>
      </c>
      <c r="G129" s="1" t="str">
        <f t="shared" si="57"/>
        <v/>
      </c>
      <c r="H129" s="1" t="b">
        <v>0</v>
      </c>
      <c r="I129" s="2"/>
    </row>
    <row r="130" spans="1:9">
      <c r="A130" s="2" t="str">
        <v>3</v>
      </c>
      <c r="B130" s="1" t="str">
        <v>I</v>
      </c>
      <c r="C130" s="1" t="str">
        <v>02</v>
      </c>
      <c r="D130" s="1" t="str">
        <v>G</v>
      </c>
      <c r="E130" s="1" t="str">
        <v>02</v>
      </c>
      <c r="F130" s="1" t="str">
        <f t="shared" si="56"/>
        <v/>
      </c>
      <c r="G130" s="1" t="str">
        <f t="shared" si="57"/>
        <v/>
      </c>
      <c r="H130" s="1" t="b">
        <v>0</v>
      </c>
      <c r="I130" s="2"/>
    </row>
    <row r="131" spans="1:9">
      <c r="A131" s="2" t="str">
        <v>3</v>
      </c>
      <c r="B131" s="1" t="str">
        <v>J</v>
      </c>
      <c r="C131" s="1" t="str">
        <v>02</v>
      </c>
      <c r="D131" s="1" t="str">
        <v>A</v>
      </c>
      <c r="E131" s="1" t="str">
        <v>02</v>
      </c>
      <c r="F131" s="1" t="str">
        <f t="shared" si="56"/>
        <v/>
      </c>
      <c r="G131" s="1" t="str">
        <f t="shared" si="57"/>
        <v/>
      </c>
      <c r="H131" s="1" t="b">
        <v>0</v>
      </c>
      <c r="I131" s="2"/>
    </row>
    <row r="132" spans="1:9">
      <c r="A132" s="2" t="str">
        <v>3</v>
      </c>
      <c r="B132" s="1" t="str">
        <v>H</v>
      </c>
      <c r="C132" s="1" t="str">
        <v>03</v>
      </c>
      <c r="D132" s="1" t="str">
        <v>E</v>
      </c>
      <c r="E132" s="1" t="str">
        <v>03</v>
      </c>
      <c r="F132" s="1" t="str">
        <f t="shared" si="56"/>
        <v/>
      </c>
      <c r="G132" s="1" t="str">
        <f t="shared" si="57"/>
        <v/>
      </c>
      <c r="H132" s="1" t="b">
        <v>0</v>
      </c>
      <c r="I132" s="2"/>
    </row>
    <row r="133" spans="1:9">
      <c r="A133" s="2" t="str">
        <v>3</v>
      </c>
      <c r="B133" s="1" t="str">
        <v>F</v>
      </c>
      <c r="C133" s="1" t="str">
        <v>03</v>
      </c>
      <c r="D133" s="1" t="str">
        <v>D</v>
      </c>
      <c r="E133" s="1" t="str">
        <v>03</v>
      </c>
      <c r="F133" s="1" t="str">
        <f t="shared" si="56"/>
        <v/>
      </c>
      <c r="G133" s="1" t="str">
        <f t="shared" si="57"/>
        <v/>
      </c>
      <c r="H133" s="1" t="b">
        <v>0</v>
      </c>
      <c r="I133" s="2"/>
    </row>
    <row r="134" spans="1:9">
      <c r="A134" s="2" t="str">
        <v>3</v>
      </c>
      <c r="B134" s="1" t="str">
        <v>J</v>
      </c>
      <c r="C134" s="1" t="str">
        <v>03</v>
      </c>
      <c r="D134" s="1" t="str">
        <v>B</v>
      </c>
      <c r="E134" s="1" t="str">
        <v>03</v>
      </c>
      <c r="F134" s="1" t="str">
        <f t="shared" si="56"/>
        <v/>
      </c>
      <c r="G134" s="1" t="str">
        <f t="shared" si="57"/>
        <v/>
      </c>
      <c r="H134" s="1" t="b">
        <v>0</v>
      </c>
      <c r="I134" s="2"/>
    </row>
    <row r="135" spans="1:9">
      <c r="A135" s="2" t="str">
        <v>3</v>
      </c>
      <c r="B135" s="1" t="str">
        <v>K</v>
      </c>
      <c r="C135" s="1" t="str">
        <v>03</v>
      </c>
      <c r="D135" s="1" t="str">
        <v>A</v>
      </c>
      <c r="E135" s="1" t="str">
        <v>03</v>
      </c>
      <c r="F135" s="1" t="str">
        <f t="shared" si="56"/>
        <v/>
      </c>
      <c r="G135" s="1" t="str">
        <f t="shared" si="57"/>
        <v/>
      </c>
      <c r="H135" s="1" t="b">
        <v>0</v>
      </c>
      <c r="I135" s="2"/>
    </row>
    <row r="136" spans="1:9">
      <c r="A136" s="2" t="str">
        <v>3</v>
      </c>
      <c r="B136" s="1" t="str">
        <v>C</v>
      </c>
      <c r="C136" s="1" t="str">
        <v>03</v>
      </c>
      <c r="D136" s="1" t="str">
        <v>I</v>
      </c>
      <c r="E136" s="1" t="str">
        <v>03</v>
      </c>
      <c r="F136" s="1" t="str">
        <f t="shared" si="56"/>
        <v/>
      </c>
      <c r="G136" s="1" t="str">
        <f t="shared" si="57"/>
        <v/>
      </c>
      <c r="H136" s="1" t="b">
        <v>0</v>
      </c>
      <c r="I136" s="2"/>
    </row>
    <row r="137" spans="1:9">
      <c r="A137" s="2" t="str">
        <v>3</v>
      </c>
      <c r="B137" s="1" t="str">
        <v>A</v>
      </c>
      <c r="C137" s="1" t="str">
        <v>04</v>
      </c>
      <c r="D137" s="1" t="str">
        <v>G</v>
      </c>
      <c r="E137" s="1" t="str">
        <v>03</v>
      </c>
      <c r="F137" s="1" t="str">
        <f t="shared" si="56"/>
        <v>A.04</v>
      </c>
      <c r="G137" s="1" t="str">
        <f t="shared" si="57"/>
        <v>G.03</v>
      </c>
      <c r="H137" s="1" t="b">
        <v>0</v>
      </c>
      <c r="I137" s="2"/>
    </row>
    <row r="138" spans="1:9">
      <c r="A138" s="2" t="str">
        <v>3</v>
      </c>
      <c r="B138" s="1" t="str">
        <v>E</v>
      </c>
      <c r="C138" s="1" t="str">
        <v>04</v>
      </c>
      <c r="D138" s="1" t="str">
        <v>B</v>
      </c>
      <c r="E138" s="1" t="str">
        <v>04</v>
      </c>
      <c r="F138" s="1" t="str">
        <f t="shared" si="56"/>
        <v/>
      </c>
      <c r="G138" s="1" t="str">
        <f t="shared" si="57"/>
        <v/>
      </c>
      <c r="H138" s="1" t="b">
        <v>0</v>
      </c>
      <c r="I138" s="2"/>
    </row>
    <row r="139" spans="1:9">
      <c r="A139" s="2" t="str">
        <v>3</v>
      </c>
      <c r="B139" s="1" t="str">
        <v>C</v>
      </c>
      <c r="C139" s="1" t="str">
        <v>04</v>
      </c>
      <c r="D139" s="1" t="str">
        <v>I</v>
      </c>
      <c r="E139" s="1" t="str">
        <v>04</v>
      </c>
      <c r="F139" s="1" t="str">
        <f t="shared" ref="F139" si="58">IF(E139&lt;C139,B139&amp;"."&amp;C139,IF(C139&lt;E139,D139&amp;"."&amp;E139,""))</f>
        <v/>
      </c>
      <c r="G139" s="1" t="str">
        <f t="shared" si="57"/>
        <v/>
      </c>
      <c r="H139" s="1" t="b">
        <v>0</v>
      </c>
      <c r="I139" s="2"/>
    </row>
    <row r="140" spans="1:9">
      <c r="A140" s="2" t="str">
        <v>3</v>
      </c>
      <c r="B140" s="1" t="str">
        <v>G</v>
      </c>
      <c r="C140" s="1" t="str">
        <v>04</v>
      </c>
      <c r="D140" s="1" t="str">
        <v>F</v>
      </c>
      <c r="E140" s="1" t="str">
        <v>04</v>
      </c>
      <c r="F140" s="1" t="str">
        <f t="shared" ref="F140:F203" si="59">IF(E140&lt;C140,B140&amp;"."&amp;C140,IF(C140&lt;E140,D140&amp;"."&amp;E140,""))</f>
        <v/>
      </c>
      <c r="G140" s="1" t="str">
        <f t="shared" ref="G140:G203" si="60">IF(E140&gt;C140,B140&amp;"."&amp;C140,IF(C140&gt;E140,D140&amp;"."&amp;E140,""))</f>
        <v/>
      </c>
      <c r="H140" s="1" t="b">
        <v>0</v>
      </c>
      <c r="I140" s="2"/>
    </row>
    <row r="141" spans="1:9">
      <c r="A141" s="2" t="str">
        <v>3</v>
      </c>
      <c r="B141" s="1" t="str">
        <v>H</v>
      </c>
      <c r="C141" s="1" t="str">
        <v>04</v>
      </c>
      <c r="D141" s="1" t="str">
        <v>D</v>
      </c>
      <c r="E141" s="1" t="str">
        <v>04</v>
      </c>
      <c r="F141" s="1" t="str">
        <f t="shared" si="59"/>
        <v/>
      </c>
      <c r="G141" s="1" t="str">
        <f t="shared" si="60"/>
        <v/>
      </c>
      <c r="H141" s="1" t="b">
        <v>0</v>
      </c>
      <c r="I141" s="2"/>
    </row>
    <row r="142" spans="1:9">
      <c r="A142" s="2" t="str">
        <v>3</v>
      </c>
      <c r="B142" s="1" t="str">
        <v>K</v>
      </c>
      <c r="C142" s="1" t="str">
        <v>04</v>
      </c>
      <c r="D142" s="1" t="str">
        <v>J</v>
      </c>
      <c r="E142" s="1" t="str">
        <v>04</v>
      </c>
      <c r="F142" s="1" t="str">
        <f t="shared" si="59"/>
        <v/>
      </c>
      <c r="G142" s="1" t="str">
        <f t="shared" si="60"/>
        <v/>
      </c>
      <c r="H142" s="1" t="b">
        <v>0</v>
      </c>
      <c r="I142" s="2"/>
    </row>
    <row r="143" spans="1:9">
      <c r="A143" s="2" t="str">
        <v>3</v>
      </c>
      <c r="B143" s="1" t="str">
        <v>A</v>
      </c>
      <c r="C143" s="1" t="str">
        <v>05</v>
      </c>
      <c r="D143" s="1" t="str">
        <v>E</v>
      </c>
      <c r="E143" s="1" t="str">
        <v>05</v>
      </c>
      <c r="F143" s="1" t="str">
        <f t="shared" si="59"/>
        <v/>
      </c>
      <c r="G143" s="1" t="str">
        <f t="shared" si="60"/>
        <v/>
      </c>
      <c r="H143" s="1" t="b">
        <v>0</v>
      </c>
      <c r="I143" s="2"/>
    </row>
    <row r="144" spans="1:9">
      <c r="A144" s="2" t="str">
        <v>3</v>
      </c>
      <c r="B144" s="1" t="str">
        <v>K</v>
      </c>
      <c r="C144" s="1" t="str">
        <v>05</v>
      </c>
      <c r="D144" s="1" t="str">
        <v>H</v>
      </c>
      <c r="E144" s="1" t="str">
        <v>05</v>
      </c>
      <c r="F144" s="1" t="str">
        <f t="shared" si="59"/>
        <v/>
      </c>
      <c r="G144" s="1" t="str">
        <f t="shared" si="60"/>
        <v/>
      </c>
      <c r="H144" s="1" t="b">
        <v>0</v>
      </c>
      <c r="I144" s="2"/>
    </row>
    <row r="145" spans="1:9">
      <c r="A145" s="2" t="str">
        <v>3</v>
      </c>
      <c r="B145" s="1" t="str">
        <v>I</v>
      </c>
      <c r="C145" s="1" t="str">
        <v>05</v>
      </c>
      <c r="D145" s="1" t="str">
        <v>F</v>
      </c>
      <c r="E145" s="1" t="str">
        <v>05</v>
      </c>
      <c r="F145" s="1" t="str">
        <f t="shared" si="59"/>
        <v/>
      </c>
      <c r="G145" s="1" t="str">
        <f t="shared" si="60"/>
        <v/>
      </c>
      <c r="H145" s="1" t="b">
        <v>0</v>
      </c>
      <c r="I145" s="2"/>
    </row>
    <row r="146" spans="1:9">
      <c r="A146" s="2" t="str">
        <v>3</v>
      </c>
      <c r="B146" s="1" t="str">
        <v>D</v>
      </c>
      <c r="C146" s="1" t="str">
        <v>05</v>
      </c>
      <c r="D146" s="1" t="str">
        <v>G</v>
      </c>
      <c r="E146" s="1" t="str">
        <v>05</v>
      </c>
      <c r="F146" s="1" t="str">
        <f t="shared" si="59"/>
        <v/>
      </c>
      <c r="G146" s="1" t="str">
        <f t="shared" si="60"/>
        <v/>
      </c>
      <c r="H146" s="1" t="b">
        <v>0</v>
      </c>
      <c r="I146" s="2"/>
    </row>
    <row r="147" spans="1:9">
      <c r="A147" s="2" t="str">
        <v>3</v>
      </c>
      <c r="B147" s="1" t="str">
        <v>J</v>
      </c>
      <c r="C147" s="1" t="str">
        <v>05</v>
      </c>
      <c r="D147" s="1" t="str">
        <v>C</v>
      </c>
      <c r="E147" s="1" t="str">
        <v>05</v>
      </c>
      <c r="F147" s="1" t="str">
        <f t="shared" si="59"/>
        <v/>
      </c>
      <c r="G147" s="1" t="str">
        <f t="shared" si="60"/>
        <v/>
      </c>
      <c r="H147" s="1" t="b">
        <v>0</v>
      </c>
      <c r="I147" s="2"/>
    </row>
    <row r="148" spans="1:9">
      <c r="A148" s="2" t="str">
        <v>3</v>
      </c>
      <c r="B148" s="1" t="str">
        <v>G</v>
      </c>
      <c r="C148" s="1" t="str">
        <v>06</v>
      </c>
      <c r="D148" s="1" t="str">
        <v>B</v>
      </c>
      <c r="E148" s="1" t="str">
        <v>05</v>
      </c>
      <c r="F148" s="1" t="str">
        <f t="shared" si="59"/>
        <v>G.06</v>
      </c>
      <c r="G148" s="1" t="str">
        <f t="shared" si="60"/>
        <v>B.05</v>
      </c>
      <c r="H148" s="1" t="b">
        <v>0</v>
      </c>
      <c r="I148" s="2"/>
    </row>
    <row r="149" spans="1:9">
      <c r="A149" s="2" t="str">
        <v>3</v>
      </c>
      <c r="B149" s="1" t="str">
        <v>F</v>
      </c>
      <c r="C149" s="1" t="str">
        <v>06</v>
      </c>
      <c r="D149" s="1" t="str">
        <v>C</v>
      </c>
      <c r="E149" s="1" t="str">
        <v>06</v>
      </c>
      <c r="F149" s="1" t="str">
        <f t="shared" si="59"/>
        <v/>
      </c>
      <c r="G149" s="1" t="str">
        <f t="shared" si="60"/>
        <v/>
      </c>
      <c r="H149" s="1" t="b">
        <v>0</v>
      </c>
      <c r="I149" s="2"/>
    </row>
    <row r="150" spans="1:9">
      <c r="A150" s="2" t="str">
        <v>3</v>
      </c>
      <c r="B150" s="1" t="str">
        <v>A</v>
      </c>
      <c r="C150" s="1" t="str">
        <v>06</v>
      </c>
      <c r="D150" s="1" t="str">
        <v>I</v>
      </c>
      <c r="E150" s="1" t="str">
        <v>06</v>
      </c>
      <c r="F150" s="1" t="str">
        <f t="shared" si="59"/>
        <v/>
      </c>
      <c r="G150" s="1" t="str">
        <f t="shared" si="60"/>
        <v/>
      </c>
      <c r="H150" s="1" t="b">
        <v>0</v>
      </c>
      <c r="I150" s="2"/>
    </row>
    <row r="151" spans="1:9">
      <c r="A151" s="2" t="str">
        <v>3</v>
      </c>
      <c r="B151" s="1" t="str">
        <v>B</v>
      </c>
      <c r="C151" s="1" t="str">
        <v>06</v>
      </c>
      <c r="D151" s="1" t="str">
        <v>K</v>
      </c>
      <c r="E151" s="1" t="str">
        <v>06</v>
      </c>
      <c r="F151" s="1" t="str">
        <f t="shared" si="59"/>
        <v/>
      </c>
      <c r="G151" s="1" t="str">
        <f t="shared" si="60"/>
        <v/>
      </c>
      <c r="H151" s="1" t="b">
        <v>0</v>
      </c>
      <c r="I151" s="2"/>
    </row>
    <row r="152" spans="1:9">
      <c r="A152" s="2" t="str">
        <v>3</v>
      </c>
      <c r="B152" s="1" t="str">
        <v>D</v>
      </c>
      <c r="C152" s="1" t="str">
        <v>06</v>
      </c>
      <c r="D152" s="1" t="str">
        <v>J</v>
      </c>
      <c r="E152" s="1" t="str">
        <v>06</v>
      </c>
      <c r="F152" s="1" t="str">
        <f t="shared" si="59"/>
        <v/>
      </c>
      <c r="G152" s="1" t="str">
        <f t="shared" si="60"/>
        <v/>
      </c>
      <c r="H152" s="1" t="b">
        <v>0</v>
      </c>
      <c r="I152" s="2"/>
    </row>
    <row r="153" spans="1:9">
      <c r="A153" s="2" t="str">
        <v>3</v>
      </c>
      <c r="B153" s="1" t="str">
        <v>E</v>
      </c>
      <c r="C153" s="1" t="str">
        <v>06</v>
      </c>
      <c r="D153" s="1" t="str">
        <v>H</v>
      </c>
      <c r="E153" s="1" t="str">
        <v>06</v>
      </c>
      <c r="F153" s="1" t="str">
        <f t="shared" si="59"/>
        <v/>
      </c>
      <c r="G153" s="1" t="str">
        <f t="shared" si="60"/>
        <v/>
      </c>
      <c r="H153" s="1" t="b">
        <v>0</v>
      </c>
      <c r="I153" s="2"/>
    </row>
    <row r="154" spans="1:9">
      <c r="A154" s="2" t="str">
        <v>3</v>
      </c>
      <c r="B154" s="1" t="str">
        <v>A</v>
      </c>
      <c r="C154" s="1" t="str">
        <v>07</v>
      </c>
      <c r="D154" s="1" t="str">
        <v>C</v>
      </c>
      <c r="E154" s="1" t="str">
        <v>07</v>
      </c>
      <c r="F154" s="1" t="str">
        <f t="shared" si="59"/>
        <v/>
      </c>
      <c r="G154" s="1" t="str">
        <f t="shared" si="60"/>
        <v/>
      </c>
      <c r="H154" s="1" t="b">
        <v>0</v>
      </c>
      <c r="I154" s="2"/>
    </row>
    <row r="155" spans="1:9">
      <c r="A155" s="2" t="str">
        <v>3</v>
      </c>
      <c r="B155" s="1" t="str">
        <v>B</v>
      </c>
      <c r="C155" s="1" t="str">
        <v>07</v>
      </c>
      <c r="D155" s="1" t="str">
        <v>F</v>
      </c>
      <c r="E155" s="1" t="str">
        <v>07</v>
      </c>
      <c r="F155" s="1" t="str">
        <f t="shared" si="59"/>
        <v/>
      </c>
      <c r="G155" s="1" t="str">
        <f t="shared" si="60"/>
        <v/>
      </c>
      <c r="H155" s="1" t="b">
        <v>0</v>
      </c>
      <c r="I155" s="2"/>
    </row>
    <row r="156" spans="1:9">
      <c r="A156" s="2" t="str">
        <v>3</v>
      </c>
      <c r="B156" s="1" t="str">
        <v>E</v>
      </c>
      <c r="C156" s="1" t="str">
        <v>07</v>
      </c>
      <c r="D156" s="1" t="str">
        <v>G</v>
      </c>
      <c r="E156" s="1" t="str">
        <v>07</v>
      </c>
      <c r="F156" s="1" t="str">
        <f t="shared" si="59"/>
        <v/>
      </c>
      <c r="G156" s="1" t="str">
        <f t="shared" si="60"/>
        <v/>
      </c>
      <c r="H156" s="1" t="b">
        <v>0</v>
      </c>
      <c r="I156" s="2"/>
    </row>
    <row r="157" spans="1:9">
      <c r="A157" s="2" t="str">
        <v>3</v>
      </c>
      <c r="B157" s="1" t="str">
        <v>K</v>
      </c>
      <c r="C157" s="1" t="str">
        <v>07</v>
      </c>
      <c r="D157" s="1" t="str">
        <v>H</v>
      </c>
      <c r="E157" s="1" t="str">
        <v>07</v>
      </c>
      <c r="F157" s="1" t="str">
        <f t="shared" si="59"/>
        <v/>
      </c>
      <c r="G157" s="1" t="str">
        <f t="shared" si="60"/>
        <v/>
      </c>
      <c r="H157" s="1" t="b">
        <v>0</v>
      </c>
      <c r="I157" s="2"/>
    </row>
    <row r="158" spans="1:9">
      <c r="A158" s="2" t="str">
        <v>3</v>
      </c>
      <c r="B158" s="1" t="str">
        <v>J</v>
      </c>
      <c r="C158" s="1" t="str">
        <v>07</v>
      </c>
      <c r="D158" s="1" t="str">
        <v>I</v>
      </c>
      <c r="E158" s="1" t="str">
        <v>07</v>
      </c>
      <c r="F158" s="1" t="str">
        <f t="shared" si="59"/>
        <v/>
      </c>
      <c r="G158" s="1" t="str">
        <f t="shared" si="60"/>
        <v/>
      </c>
      <c r="H158" s="1" t="b">
        <v>0</v>
      </c>
      <c r="I158" s="2"/>
    </row>
    <row r="159" spans="1:9">
      <c r="A159" s="2" t="str">
        <v>3</v>
      </c>
      <c r="B159" s="1" t="str">
        <v>E</v>
      </c>
      <c r="C159" s="1" t="str">
        <v>08</v>
      </c>
      <c r="D159" s="1" t="str">
        <v>D</v>
      </c>
      <c r="E159" s="1" t="str">
        <v>07</v>
      </c>
      <c r="F159" s="1" t="str">
        <f t="shared" si="59"/>
        <v>E.08</v>
      </c>
      <c r="G159" s="1" t="str">
        <f t="shared" si="60"/>
        <v>D.07</v>
      </c>
      <c r="H159" s="1" t="b">
        <v>0</v>
      </c>
      <c r="I159" s="2"/>
    </row>
    <row r="160" spans="1:9">
      <c r="A160" s="2" t="str">
        <v>3</v>
      </c>
      <c r="B160" s="1" t="str">
        <v>C</v>
      </c>
      <c r="C160" s="1" t="str">
        <v>08</v>
      </c>
      <c r="D160" s="1" t="str">
        <v>H</v>
      </c>
      <c r="E160" s="1" t="str">
        <v>08</v>
      </c>
      <c r="F160" s="1" t="str">
        <f t="shared" si="59"/>
        <v/>
      </c>
      <c r="G160" s="1" t="str">
        <f t="shared" si="60"/>
        <v/>
      </c>
      <c r="H160" s="1" t="b">
        <v>0</v>
      </c>
      <c r="I160" s="2"/>
    </row>
    <row r="161" spans="1:9">
      <c r="A161" s="2" t="str">
        <v>3</v>
      </c>
      <c r="B161" s="1" t="str">
        <v>A</v>
      </c>
      <c r="C161" s="1" t="str">
        <v>08</v>
      </c>
      <c r="D161" s="1" t="str">
        <v>I</v>
      </c>
      <c r="E161" s="1" t="str">
        <v>08</v>
      </c>
      <c r="F161" s="1" t="str">
        <f t="shared" si="59"/>
        <v/>
      </c>
      <c r="G161" s="1" t="str">
        <f t="shared" si="60"/>
        <v/>
      </c>
      <c r="H161" s="1" t="b">
        <v>0</v>
      </c>
      <c r="I161" s="2"/>
    </row>
    <row r="162" spans="1:9">
      <c r="A162" s="2" t="str">
        <v>3</v>
      </c>
      <c r="B162" s="1" t="str">
        <v>B</v>
      </c>
      <c r="C162" s="1" t="str">
        <v>08</v>
      </c>
      <c r="D162" s="1" t="str">
        <v>D</v>
      </c>
      <c r="E162" s="1" t="str">
        <v>08</v>
      </c>
      <c r="F162" s="1" t="str">
        <f t="shared" si="59"/>
        <v/>
      </c>
      <c r="G162" s="1" t="str">
        <f t="shared" si="60"/>
        <v/>
      </c>
      <c r="H162" s="1" t="b">
        <v>0</v>
      </c>
      <c r="I162" s="2"/>
    </row>
    <row r="163" spans="1:9">
      <c r="A163" s="2" t="str">
        <v>3</v>
      </c>
      <c r="B163" s="1" t="str">
        <v>F</v>
      </c>
      <c r="C163" s="1" t="str">
        <v>08</v>
      </c>
      <c r="D163" s="1" t="str">
        <v>J</v>
      </c>
      <c r="E163" s="1" t="str">
        <v>08</v>
      </c>
      <c r="F163" s="1" t="str">
        <f t="shared" si="59"/>
        <v/>
      </c>
      <c r="G163" s="1" t="str">
        <f t="shared" si="60"/>
        <v/>
      </c>
      <c r="H163" s="1" t="b">
        <v>0</v>
      </c>
      <c r="I163" s="2"/>
    </row>
    <row r="164" spans="1:9">
      <c r="A164" s="2" t="str">
        <v>3</v>
      </c>
      <c r="B164" s="1" t="str">
        <v>K</v>
      </c>
      <c r="C164" s="1" t="str">
        <v>08</v>
      </c>
      <c r="D164" s="1" t="str">
        <v>G</v>
      </c>
      <c r="E164" s="1" t="str">
        <v>08</v>
      </c>
      <c r="F164" s="1" t="str">
        <f t="shared" si="59"/>
        <v/>
      </c>
      <c r="G164" s="1" t="str">
        <f t="shared" si="60"/>
        <v/>
      </c>
      <c r="H164" s="1" t="b">
        <v>0</v>
      </c>
      <c r="I164" s="2"/>
    </row>
    <row r="165" spans="1:9">
      <c r="A165" s="2" t="str">
        <v>3</v>
      </c>
      <c r="B165" s="1" t="str">
        <v>J</v>
      </c>
      <c r="C165" s="1" t="str">
        <v>09</v>
      </c>
      <c r="D165" s="1" t="str">
        <v>K</v>
      </c>
      <c r="E165" s="1" t="str">
        <v>09</v>
      </c>
      <c r="F165" s="1" t="str">
        <f t="shared" si="59"/>
        <v/>
      </c>
      <c r="G165" s="1" t="str">
        <f t="shared" si="60"/>
        <v/>
      </c>
      <c r="H165" s="1" t="b">
        <v>0</v>
      </c>
      <c r="I165" s="2"/>
    </row>
    <row r="166" spans="1:9">
      <c r="A166" s="2" t="str">
        <v>3</v>
      </c>
      <c r="B166" s="1" t="str">
        <v>I</v>
      </c>
      <c r="C166" s="1" t="str">
        <v>09</v>
      </c>
      <c r="D166" s="1" t="str">
        <v>B</v>
      </c>
      <c r="E166" s="1" t="str">
        <v>09</v>
      </c>
      <c r="F166" s="1" t="str">
        <f t="shared" si="59"/>
        <v/>
      </c>
      <c r="G166" s="1" t="str">
        <f t="shared" si="60"/>
        <v/>
      </c>
      <c r="H166" s="1" t="b">
        <v>0</v>
      </c>
      <c r="I166" s="2"/>
    </row>
    <row r="167" spans="1:9">
      <c r="A167" s="2" t="str">
        <v>3</v>
      </c>
      <c r="B167" s="1" t="str">
        <v>H</v>
      </c>
      <c r="C167" s="1" t="str">
        <v>09</v>
      </c>
      <c r="D167" s="1" t="str">
        <v>A</v>
      </c>
      <c r="E167" s="1" t="str">
        <v>09</v>
      </c>
      <c r="F167" s="1" t="str">
        <f t="shared" si="59"/>
        <v/>
      </c>
      <c r="G167" s="1" t="str">
        <f t="shared" si="60"/>
        <v/>
      </c>
      <c r="H167" s="1" t="b">
        <v>0</v>
      </c>
      <c r="I167" s="2"/>
    </row>
    <row r="168" spans="1:9">
      <c r="A168" s="2" t="str">
        <v>3</v>
      </c>
      <c r="B168" s="1" t="str">
        <v>G</v>
      </c>
      <c r="C168" s="1" t="str">
        <v>09</v>
      </c>
      <c r="D168" s="1" t="str">
        <v>C</v>
      </c>
      <c r="E168" s="1" t="str">
        <v>09</v>
      </c>
      <c r="F168" s="1" t="str">
        <f t="shared" si="59"/>
        <v/>
      </c>
      <c r="G168" s="1" t="str">
        <f t="shared" si="60"/>
        <v/>
      </c>
      <c r="H168" s="1" t="b">
        <v>0</v>
      </c>
      <c r="I168" s="2"/>
    </row>
    <row r="169" spans="1:9">
      <c r="A169" s="2" t="str">
        <v>3</v>
      </c>
      <c r="B169" s="1" t="str">
        <v>D</v>
      </c>
      <c r="C169" s="1" t="str">
        <v>09</v>
      </c>
      <c r="D169" s="1" t="str">
        <v>E</v>
      </c>
      <c r="E169" s="1" t="str">
        <v>09</v>
      </c>
      <c r="F169" s="1" t="str">
        <f t="shared" si="59"/>
        <v/>
      </c>
      <c r="G169" s="1" t="str">
        <f t="shared" si="60"/>
        <v/>
      </c>
      <c r="H169" s="1" t="b">
        <v>0</v>
      </c>
      <c r="I169" s="2"/>
    </row>
    <row r="170" spans="1:9">
      <c r="A170" s="2" t="str">
        <v>3</v>
      </c>
      <c r="B170" s="1" t="str">
        <v>D</v>
      </c>
      <c r="C170" s="1" t="str">
        <v>10</v>
      </c>
      <c r="D170" s="1" t="str">
        <v>F</v>
      </c>
      <c r="E170" s="1" t="str">
        <v>09</v>
      </c>
      <c r="F170" s="1" t="str">
        <f t="shared" si="59"/>
        <v>D.10</v>
      </c>
      <c r="G170" s="1" t="str">
        <f t="shared" si="60"/>
        <v>F.09</v>
      </c>
      <c r="H170" s="1" t="b">
        <v>0</v>
      </c>
      <c r="I170" s="2"/>
    </row>
    <row r="171" spans="1:9">
      <c r="A171" s="2" t="str">
        <v>3</v>
      </c>
      <c r="B171" s="1" t="str">
        <v>H</v>
      </c>
      <c r="C171" s="1" t="str">
        <v>10</v>
      </c>
      <c r="D171" s="1" t="str">
        <v>A</v>
      </c>
      <c r="E171" s="1" t="str">
        <v>10</v>
      </c>
      <c r="F171" s="1" t="str">
        <f t="shared" si="59"/>
        <v/>
      </c>
      <c r="G171" s="1" t="str">
        <f t="shared" si="60"/>
        <v/>
      </c>
      <c r="H171" s="1" t="b">
        <v>0</v>
      </c>
      <c r="I171" s="2"/>
    </row>
    <row r="172" spans="1:9">
      <c r="A172" s="2" t="str">
        <v>3</v>
      </c>
      <c r="B172" s="1" t="str">
        <v>G</v>
      </c>
      <c r="C172" s="1" t="str">
        <v>10</v>
      </c>
      <c r="D172" s="1" t="str">
        <v>B</v>
      </c>
      <c r="E172" s="1" t="str">
        <v>10</v>
      </c>
      <c r="F172" s="1" t="str">
        <f t="shared" si="59"/>
        <v/>
      </c>
      <c r="G172" s="1" t="str">
        <f t="shared" si="60"/>
        <v/>
      </c>
      <c r="H172" s="1" t="b">
        <v>0</v>
      </c>
      <c r="I172" s="2"/>
    </row>
    <row r="173" spans="1:9">
      <c r="A173" s="2" t="str">
        <v>3</v>
      </c>
      <c r="B173" s="1" t="str">
        <v>I</v>
      </c>
      <c r="C173" s="1" t="str">
        <v>10</v>
      </c>
      <c r="D173" s="1" t="str">
        <v>F</v>
      </c>
      <c r="E173" s="1" t="str">
        <v>10</v>
      </c>
      <c r="F173" s="1" t="str">
        <f t="shared" si="59"/>
        <v/>
      </c>
      <c r="G173" s="1" t="str">
        <f t="shared" si="60"/>
        <v/>
      </c>
      <c r="H173" s="1" t="b">
        <v>0</v>
      </c>
      <c r="I173" s="2"/>
    </row>
    <row r="174" spans="1:9">
      <c r="A174" s="2" t="str">
        <v>3</v>
      </c>
      <c r="B174" s="1" t="str">
        <v>C</v>
      </c>
      <c r="C174" s="1" t="str">
        <v>10</v>
      </c>
      <c r="D174" s="1" t="str">
        <v>J</v>
      </c>
      <c r="E174" s="1" t="str">
        <v>10</v>
      </c>
      <c r="F174" s="1" t="str">
        <f t="shared" si="59"/>
        <v/>
      </c>
      <c r="G174" s="1" t="str">
        <f t="shared" si="60"/>
        <v/>
      </c>
      <c r="H174" s="1" t="b">
        <v>0</v>
      </c>
      <c r="I174" s="2"/>
    </row>
    <row r="175" spans="1:9">
      <c r="A175" s="2" t="str">
        <v>3</v>
      </c>
      <c r="B175" s="1" t="str">
        <v>E</v>
      </c>
      <c r="C175" s="1" t="str">
        <v>10</v>
      </c>
      <c r="D175" s="1" t="str">
        <v>K</v>
      </c>
      <c r="E175" s="1" t="str">
        <v>10</v>
      </c>
      <c r="F175" s="1" t="str">
        <f t="shared" si="59"/>
        <v/>
      </c>
      <c r="G175" s="1" t="str">
        <f t="shared" si="60"/>
        <v/>
      </c>
      <c r="H175" s="1" t="b">
        <v>0</v>
      </c>
      <c r="I175" s="2"/>
    </row>
    <row r="176" spans="1:9">
      <c r="A176" s="2" t="str">
        <f ca="1"/>
        <v/>
      </c>
      <c r="B176" s="1" t="str">
        <v/>
      </c>
      <c r="C176" s="1" t="str">
        <v/>
      </c>
      <c r="D176" s="1" t="str">
        <v/>
      </c>
      <c r="E176" s="1" t="str">
        <v/>
      </c>
      <c r="F176" s="1" t="str">
        <f t="shared" si="59"/>
        <v/>
      </c>
      <c r="G176" s="1" t="str">
        <f t="shared" si="60"/>
        <v/>
      </c>
      <c r="H176" s="1" t="b">
        <v>0</v>
      </c>
      <c r="I176" s="2"/>
    </row>
    <row r="177" spans="1:9">
      <c r="A177" s="2" t="str">
        <f ca="1"/>
        <v/>
      </c>
      <c r="B177" s="1" t="str">
        <v/>
      </c>
      <c r="C177" s="1" t="str">
        <v/>
      </c>
      <c r="D177" s="1" t="str">
        <v/>
      </c>
      <c r="E177" s="1" t="str">
        <v/>
      </c>
      <c r="F177" s="1" t="str">
        <f t="shared" si="59"/>
        <v/>
      </c>
      <c r="G177" s="1" t="str">
        <f t="shared" si="60"/>
        <v/>
      </c>
      <c r="H177" s="1" t="b">
        <v>0</v>
      </c>
      <c r="I177" s="2"/>
    </row>
    <row r="178" spans="1:9">
      <c r="A178" s="2" t="str">
        <f ca="1"/>
        <v/>
      </c>
      <c r="B178" s="1" t="str">
        <v/>
      </c>
      <c r="C178" s="1" t="str">
        <v/>
      </c>
      <c r="D178" s="1" t="str">
        <v/>
      </c>
      <c r="E178" s="1" t="str">
        <v/>
      </c>
      <c r="F178" s="1" t="str">
        <f t="shared" si="59"/>
        <v/>
      </c>
      <c r="G178" s="1" t="str">
        <f t="shared" si="60"/>
        <v/>
      </c>
      <c r="H178" s="1" t="b">
        <v>0</v>
      </c>
      <c r="I178" s="2"/>
    </row>
    <row r="179" spans="1:9">
      <c r="A179" s="2" t="str">
        <f ca="1"/>
        <v/>
      </c>
      <c r="B179" s="1" t="str">
        <v/>
      </c>
      <c r="C179" s="1" t="str">
        <v/>
      </c>
      <c r="D179" s="1" t="str">
        <v/>
      </c>
      <c r="E179" s="1" t="str">
        <v/>
      </c>
      <c r="F179" s="1" t="str">
        <f t="shared" si="59"/>
        <v/>
      </c>
      <c r="G179" s="1" t="str">
        <f t="shared" si="60"/>
        <v/>
      </c>
      <c r="H179" s="1" t="b">
        <v>0</v>
      </c>
      <c r="I179" s="2"/>
    </row>
    <row r="180" spans="1:9">
      <c r="A180" s="2" t="str">
        <f ca="1"/>
        <v/>
      </c>
      <c r="B180" s="1" t="str">
        <v/>
      </c>
      <c r="C180" s="1" t="str">
        <v/>
      </c>
      <c r="D180" s="1" t="str">
        <v/>
      </c>
      <c r="E180" s="1" t="str">
        <v/>
      </c>
      <c r="F180" s="1" t="str">
        <f t="shared" si="59"/>
        <v/>
      </c>
      <c r="G180" s="1" t="str">
        <f t="shared" si="60"/>
        <v/>
      </c>
      <c r="H180" s="1" t="b">
        <v>0</v>
      </c>
      <c r="I180" s="2"/>
    </row>
    <row r="181" spans="1:9">
      <c r="A181" s="2" t="str">
        <f ca="1"/>
        <v/>
      </c>
      <c r="B181" s="1" t="str">
        <v/>
      </c>
      <c r="C181" s="1" t="str">
        <v/>
      </c>
      <c r="D181" s="1" t="str">
        <v/>
      </c>
      <c r="E181" s="1" t="str">
        <v/>
      </c>
      <c r="F181" s="1" t="str">
        <f t="shared" si="59"/>
        <v/>
      </c>
      <c r="G181" s="1" t="str">
        <f t="shared" si="60"/>
        <v/>
      </c>
      <c r="H181" s="1" t="b">
        <v>0</v>
      </c>
      <c r="I181" s="2"/>
    </row>
    <row r="182" spans="1:9">
      <c r="A182" s="2" t="str">
        <f ca="1"/>
        <v/>
      </c>
      <c r="B182" s="1" t="str">
        <v/>
      </c>
      <c r="C182" s="1" t="str">
        <v/>
      </c>
      <c r="D182" s="1" t="str">
        <v/>
      </c>
      <c r="E182" s="1" t="str">
        <v/>
      </c>
      <c r="F182" s="1" t="str">
        <f t="shared" si="59"/>
        <v/>
      </c>
      <c r="G182" s="1" t="str">
        <f t="shared" si="60"/>
        <v/>
      </c>
      <c r="H182" s="1" t="b">
        <v>0</v>
      </c>
      <c r="I182" s="2"/>
    </row>
    <row r="183" spans="1:9">
      <c r="A183" s="2" t="str">
        <f ca="1"/>
        <v/>
      </c>
      <c r="B183" s="1" t="str">
        <v/>
      </c>
      <c r="C183" s="1" t="str">
        <v/>
      </c>
      <c r="D183" s="1" t="str">
        <v/>
      </c>
      <c r="E183" s="1" t="str">
        <v/>
      </c>
      <c r="F183" s="1" t="str">
        <f t="shared" si="59"/>
        <v/>
      </c>
      <c r="G183" s="1" t="str">
        <f t="shared" si="60"/>
        <v/>
      </c>
      <c r="H183" s="1" t="b">
        <v>0</v>
      </c>
      <c r="I183" s="2"/>
    </row>
    <row r="184" spans="1:9">
      <c r="A184" s="2" t="str">
        <f ca="1"/>
        <v/>
      </c>
      <c r="B184" s="1" t="str">
        <v/>
      </c>
      <c r="C184" s="1" t="str">
        <v/>
      </c>
      <c r="D184" s="1" t="str">
        <v/>
      </c>
      <c r="E184" s="1" t="str">
        <v/>
      </c>
      <c r="F184" s="1" t="str">
        <f t="shared" si="59"/>
        <v/>
      </c>
      <c r="G184" s="1" t="str">
        <f t="shared" si="60"/>
        <v/>
      </c>
      <c r="H184" s="1" t="b">
        <v>0</v>
      </c>
      <c r="I184" s="2"/>
    </row>
    <row r="185" spans="1:9">
      <c r="A185" s="2" t="str">
        <f ca="1"/>
        <v/>
      </c>
      <c r="B185" s="1" t="str">
        <v/>
      </c>
      <c r="C185" s="1" t="str">
        <v/>
      </c>
      <c r="D185" s="1" t="str">
        <v/>
      </c>
      <c r="E185" s="1" t="str">
        <v/>
      </c>
      <c r="F185" s="1" t="str">
        <f t="shared" si="59"/>
        <v/>
      </c>
      <c r="G185" s="1" t="str">
        <f t="shared" si="60"/>
        <v/>
      </c>
      <c r="H185" s="1" t="b">
        <v>0</v>
      </c>
      <c r="I185" s="2"/>
    </row>
    <row r="186" spans="1:9">
      <c r="A186" s="2" t="str">
        <f ca="1"/>
        <v/>
      </c>
      <c r="B186" s="1" t="str">
        <v/>
      </c>
      <c r="C186" s="1" t="str">
        <v/>
      </c>
      <c r="D186" s="1" t="str">
        <v/>
      </c>
      <c r="E186" s="1" t="str">
        <v/>
      </c>
      <c r="F186" s="1" t="str">
        <f t="shared" si="59"/>
        <v/>
      </c>
      <c r="G186" s="1" t="str">
        <f t="shared" si="60"/>
        <v/>
      </c>
      <c r="H186" s="1" t="b">
        <v>0</v>
      </c>
      <c r="I186" s="2"/>
    </row>
    <row r="187" spans="1:9">
      <c r="A187" s="2" t="str">
        <f ca="1"/>
        <v/>
      </c>
      <c r="B187" s="1" t="str">
        <v/>
      </c>
      <c r="C187" s="1" t="str">
        <v/>
      </c>
      <c r="D187" s="1" t="str">
        <v/>
      </c>
      <c r="E187" s="1" t="str">
        <v/>
      </c>
      <c r="F187" s="1" t="str">
        <f t="shared" si="59"/>
        <v/>
      </c>
      <c r="G187" s="1" t="str">
        <f t="shared" si="60"/>
        <v/>
      </c>
      <c r="H187" s="1" t="b">
        <v>0</v>
      </c>
      <c r="I187" s="2"/>
    </row>
    <row r="188" spans="1:9">
      <c r="A188" s="2" t="str">
        <f ca="1"/>
        <v/>
      </c>
      <c r="B188" s="1" t="str">
        <v/>
      </c>
      <c r="C188" s="1" t="str">
        <v/>
      </c>
      <c r="D188" s="1" t="str">
        <v/>
      </c>
      <c r="E188" s="1" t="str">
        <v/>
      </c>
      <c r="F188" s="1" t="str">
        <f t="shared" si="59"/>
        <v/>
      </c>
      <c r="G188" s="1" t="str">
        <f t="shared" si="60"/>
        <v/>
      </c>
      <c r="H188" s="1" t="b">
        <v>0</v>
      </c>
      <c r="I188" s="2"/>
    </row>
    <row r="189" spans="1:9">
      <c r="A189" s="2" t="str">
        <f ca="1"/>
        <v/>
      </c>
      <c r="B189" s="1" t="str">
        <v/>
      </c>
      <c r="C189" s="1" t="str">
        <v/>
      </c>
      <c r="D189" s="1" t="str">
        <v/>
      </c>
      <c r="E189" s="1" t="str">
        <v/>
      </c>
      <c r="F189" s="1" t="str">
        <f t="shared" si="59"/>
        <v/>
      </c>
      <c r="G189" s="1" t="str">
        <f t="shared" si="60"/>
        <v/>
      </c>
      <c r="H189" s="1" t="b">
        <v>0</v>
      </c>
      <c r="I189" s="2"/>
    </row>
    <row r="190" spans="1:9">
      <c r="A190" s="2" t="str">
        <f ca="1"/>
        <v/>
      </c>
      <c r="B190" s="1" t="str">
        <v/>
      </c>
      <c r="C190" s="1" t="str">
        <v/>
      </c>
      <c r="D190" s="1" t="str">
        <v/>
      </c>
      <c r="E190" s="1" t="str">
        <v/>
      </c>
      <c r="F190" s="1" t="str">
        <f t="shared" si="59"/>
        <v/>
      </c>
      <c r="G190" s="1" t="str">
        <f t="shared" si="60"/>
        <v/>
      </c>
      <c r="H190" s="1" t="b">
        <v>0</v>
      </c>
      <c r="I190" s="2"/>
    </row>
    <row r="191" spans="1:9">
      <c r="A191" s="2" t="str">
        <f ca="1"/>
        <v/>
      </c>
      <c r="B191" s="1" t="str">
        <v/>
      </c>
      <c r="C191" s="1" t="str">
        <v/>
      </c>
      <c r="D191" s="1" t="str">
        <v/>
      </c>
      <c r="E191" s="1" t="str">
        <v/>
      </c>
      <c r="F191" s="1" t="str">
        <f t="shared" si="59"/>
        <v/>
      </c>
      <c r="G191" s="1" t="str">
        <f t="shared" si="60"/>
        <v/>
      </c>
      <c r="H191" s="1" t="b">
        <v>0</v>
      </c>
      <c r="I191" s="2"/>
    </row>
    <row r="192" spans="1:9">
      <c r="A192" s="2" t="str">
        <f ca="1"/>
        <v/>
      </c>
      <c r="B192" s="1" t="str">
        <v/>
      </c>
      <c r="C192" s="1" t="str">
        <v/>
      </c>
      <c r="D192" s="1" t="str">
        <v/>
      </c>
      <c r="E192" s="1" t="str">
        <v/>
      </c>
      <c r="F192" s="1" t="str">
        <f t="shared" si="59"/>
        <v/>
      </c>
      <c r="G192" s="1" t="str">
        <f t="shared" si="60"/>
        <v/>
      </c>
      <c r="H192" s="1" t="b">
        <v>0</v>
      </c>
      <c r="I192" s="2"/>
    </row>
    <row r="193" spans="1:9">
      <c r="A193" s="2" t="str">
        <f ca="1"/>
        <v/>
      </c>
      <c r="B193" s="1" t="str">
        <v/>
      </c>
      <c r="C193" s="1" t="str">
        <v/>
      </c>
      <c r="D193" s="1" t="str">
        <v/>
      </c>
      <c r="E193" s="1" t="str">
        <v/>
      </c>
      <c r="F193" s="1" t="str">
        <f t="shared" si="59"/>
        <v/>
      </c>
      <c r="G193" s="1" t="str">
        <f t="shared" si="60"/>
        <v/>
      </c>
      <c r="H193" s="1" t="b">
        <v>0</v>
      </c>
      <c r="I193" s="2"/>
    </row>
    <row r="194" spans="1:9">
      <c r="A194" s="2" t="str">
        <f ca="1"/>
        <v/>
      </c>
      <c r="B194" s="1" t="str">
        <v/>
      </c>
      <c r="C194" s="1" t="str">
        <v/>
      </c>
      <c r="D194" s="1" t="str">
        <v/>
      </c>
      <c r="E194" s="1" t="str">
        <v/>
      </c>
      <c r="F194" s="1" t="str">
        <f t="shared" si="59"/>
        <v/>
      </c>
      <c r="G194" s="1" t="str">
        <f t="shared" si="60"/>
        <v/>
      </c>
      <c r="H194" s="1" t="b">
        <v>0</v>
      </c>
      <c r="I194" s="2"/>
    </row>
    <row r="195" spans="1:9">
      <c r="A195" s="2" t="str">
        <f ca="1"/>
        <v/>
      </c>
      <c r="B195" s="1" t="str">
        <v/>
      </c>
      <c r="C195" s="1" t="str">
        <v/>
      </c>
      <c r="D195" s="1" t="str">
        <v/>
      </c>
      <c r="E195" s="1" t="str">
        <v/>
      </c>
      <c r="F195" s="1" t="str">
        <f t="shared" si="59"/>
        <v/>
      </c>
      <c r="G195" s="1" t="str">
        <f t="shared" si="60"/>
        <v/>
      </c>
      <c r="H195" s="1" t="b">
        <v>0</v>
      </c>
      <c r="I195" s="2"/>
    </row>
    <row r="196" spans="1:9">
      <c r="A196" s="2" t="str">
        <f ca="1"/>
        <v/>
      </c>
      <c r="B196" s="1" t="str">
        <v/>
      </c>
      <c r="C196" s="1" t="str">
        <v/>
      </c>
      <c r="D196" s="1" t="str">
        <v/>
      </c>
      <c r="E196" s="1" t="str">
        <v/>
      </c>
      <c r="F196" s="1" t="str">
        <f t="shared" si="59"/>
        <v/>
      </c>
      <c r="G196" s="1" t="str">
        <f t="shared" si="60"/>
        <v/>
      </c>
      <c r="H196" s="1" t="b">
        <v>0</v>
      </c>
      <c r="I196" s="2"/>
    </row>
    <row r="197" spans="1:9">
      <c r="A197" s="2" t="str">
        <f ca="1"/>
        <v/>
      </c>
      <c r="B197" s="1" t="str">
        <v/>
      </c>
      <c r="C197" s="1" t="str">
        <v/>
      </c>
      <c r="D197" s="1" t="str">
        <v/>
      </c>
      <c r="E197" s="1" t="str">
        <v/>
      </c>
      <c r="F197" s="1" t="str">
        <f t="shared" si="59"/>
        <v/>
      </c>
      <c r="G197" s="1" t="str">
        <f t="shared" si="60"/>
        <v/>
      </c>
      <c r="H197" s="1" t="b">
        <v>0</v>
      </c>
      <c r="I197" s="2"/>
    </row>
    <row r="198" spans="1:9">
      <c r="A198" s="2" t="str">
        <f ca="1"/>
        <v/>
      </c>
      <c r="B198" s="1" t="str">
        <v/>
      </c>
      <c r="C198" s="1" t="str">
        <v/>
      </c>
      <c r="D198" s="1" t="str">
        <v/>
      </c>
      <c r="E198" s="1" t="str">
        <v/>
      </c>
      <c r="F198" s="1" t="str">
        <f t="shared" si="59"/>
        <v/>
      </c>
      <c r="G198" s="1" t="str">
        <f t="shared" si="60"/>
        <v/>
      </c>
      <c r="H198" s="1" t="b">
        <v>0</v>
      </c>
      <c r="I198" s="2"/>
    </row>
    <row r="199" spans="1:9">
      <c r="A199" s="2" t="str">
        <f ca="1"/>
        <v/>
      </c>
      <c r="B199" s="1" t="str">
        <v/>
      </c>
      <c r="C199" s="1" t="str">
        <v/>
      </c>
      <c r="D199" s="1" t="str">
        <v/>
      </c>
      <c r="E199" s="1" t="str">
        <v/>
      </c>
      <c r="F199" s="1" t="str">
        <f t="shared" si="59"/>
        <v/>
      </c>
      <c r="G199" s="1" t="str">
        <f t="shared" si="60"/>
        <v/>
      </c>
      <c r="H199" s="1" t="b">
        <v>0</v>
      </c>
      <c r="I199" s="2"/>
    </row>
    <row r="200" spans="1:9">
      <c r="A200" s="2" t="str">
        <f ca="1"/>
        <v/>
      </c>
      <c r="B200" s="1" t="str">
        <v/>
      </c>
      <c r="C200" s="1" t="str">
        <v/>
      </c>
      <c r="D200" s="1" t="str">
        <v/>
      </c>
      <c r="E200" s="1" t="str">
        <v/>
      </c>
      <c r="F200" s="1" t="str">
        <f t="shared" si="59"/>
        <v/>
      </c>
      <c r="G200" s="1" t="str">
        <f t="shared" si="60"/>
        <v/>
      </c>
      <c r="H200" s="1" t="b">
        <v>0</v>
      </c>
      <c r="I200" s="2"/>
    </row>
    <row r="201" spans="1:9">
      <c r="A201" s="2" t="str">
        <f ca="1"/>
        <v/>
      </c>
      <c r="B201" s="1" t="str">
        <v/>
      </c>
      <c r="C201" s="1" t="str">
        <v/>
      </c>
      <c r="D201" s="1" t="str">
        <v/>
      </c>
      <c r="E201" s="1" t="str">
        <v/>
      </c>
      <c r="F201" s="1" t="str">
        <f t="shared" si="59"/>
        <v/>
      </c>
      <c r="G201" s="1" t="str">
        <f t="shared" si="60"/>
        <v/>
      </c>
      <c r="H201" s="1" t="b">
        <v>0</v>
      </c>
      <c r="I201" s="2"/>
    </row>
    <row r="202" spans="1:9">
      <c r="A202" s="2" t="str">
        <f ca="1"/>
        <v/>
      </c>
      <c r="B202" s="1" t="str">
        <v/>
      </c>
      <c r="C202" s="1" t="str">
        <v/>
      </c>
      <c r="D202" s="1" t="str">
        <v/>
      </c>
      <c r="E202" s="1" t="str">
        <v/>
      </c>
      <c r="F202" s="1" t="str">
        <f t="shared" si="59"/>
        <v/>
      </c>
      <c r="G202" s="1" t="str">
        <f t="shared" si="60"/>
        <v/>
      </c>
      <c r="H202" s="1" t="b">
        <v>0</v>
      </c>
      <c r="I202" s="2"/>
    </row>
    <row r="203" spans="1:9">
      <c r="A203" s="2" t="str">
        <f ca="1"/>
        <v/>
      </c>
      <c r="B203" s="1" t="str">
        <v/>
      </c>
      <c r="C203" s="1" t="str">
        <v/>
      </c>
      <c r="D203" s="1" t="str">
        <v/>
      </c>
      <c r="E203" s="1" t="str">
        <v/>
      </c>
      <c r="F203" s="1" t="str">
        <f t="shared" si="59"/>
        <v/>
      </c>
      <c r="G203" s="1" t="str">
        <f t="shared" si="60"/>
        <v/>
      </c>
      <c r="H203" s="1" t="b">
        <v>0</v>
      </c>
      <c r="I203" s="2"/>
    </row>
    <row r="204" spans="1:9">
      <c r="A204" s="2" t="str">
        <f ca="1"/>
        <v/>
      </c>
      <c r="B204" s="1" t="str">
        <v/>
      </c>
      <c r="C204" s="1" t="str">
        <v/>
      </c>
      <c r="D204" s="1" t="str">
        <v/>
      </c>
      <c r="E204" s="1" t="str">
        <v/>
      </c>
      <c r="F204" s="1" t="str">
        <f t="shared" ref="F204:F267" si="61">IF(E204&lt;C204,B204&amp;"."&amp;C204,IF(C204&lt;E204,D204&amp;"."&amp;E204,""))</f>
        <v/>
      </c>
      <c r="G204" s="1" t="str">
        <f t="shared" ref="G204:G267" si="62">IF(E204&gt;C204,B204&amp;"."&amp;C204,IF(C204&gt;E204,D204&amp;"."&amp;E204,""))</f>
        <v/>
      </c>
      <c r="H204" s="1" t="b">
        <v>0</v>
      </c>
      <c r="I204" s="2"/>
    </row>
    <row r="205" spans="1:9">
      <c r="A205" s="2" t="str">
        <f ca="1"/>
        <v/>
      </c>
      <c r="B205" s="1" t="str">
        <v/>
      </c>
      <c r="C205" s="1" t="str">
        <v/>
      </c>
      <c r="D205" s="1" t="str">
        <v/>
      </c>
      <c r="E205" s="1" t="str">
        <v/>
      </c>
      <c r="F205" s="1" t="str">
        <f t="shared" si="61"/>
        <v/>
      </c>
      <c r="G205" s="1" t="str">
        <f t="shared" si="62"/>
        <v/>
      </c>
      <c r="H205" s="1" t="b">
        <v>0</v>
      </c>
      <c r="I205" s="2"/>
    </row>
    <row r="206" spans="1:9">
      <c r="A206" s="2" t="str">
        <f ca="1"/>
        <v/>
      </c>
      <c r="B206" s="1" t="str">
        <v/>
      </c>
      <c r="C206" s="1" t="str">
        <v/>
      </c>
      <c r="D206" s="1" t="str">
        <v/>
      </c>
      <c r="E206" s="1" t="str">
        <v/>
      </c>
      <c r="F206" s="1" t="str">
        <f t="shared" si="61"/>
        <v/>
      </c>
      <c r="G206" s="1" t="str">
        <f t="shared" si="62"/>
        <v/>
      </c>
      <c r="H206" s="1" t="b">
        <v>0</v>
      </c>
      <c r="I206" s="2"/>
    </row>
    <row r="207" spans="1:9">
      <c r="A207" s="2" t="str">
        <f ca="1"/>
        <v/>
      </c>
      <c r="B207" s="1" t="str">
        <v/>
      </c>
      <c r="C207" s="1" t="str">
        <v/>
      </c>
      <c r="D207" s="1" t="str">
        <v/>
      </c>
      <c r="E207" s="1" t="str">
        <v/>
      </c>
      <c r="F207" s="1" t="str">
        <f t="shared" si="61"/>
        <v/>
      </c>
      <c r="G207" s="1" t="str">
        <f t="shared" si="62"/>
        <v/>
      </c>
      <c r="H207" s="1" t="b">
        <v>0</v>
      </c>
      <c r="I207" s="2"/>
    </row>
    <row r="208" spans="1:9">
      <c r="A208" s="2" t="str">
        <f ca="1"/>
        <v/>
      </c>
      <c r="B208" s="1" t="str">
        <v/>
      </c>
      <c r="C208" s="1" t="str">
        <v/>
      </c>
      <c r="D208" s="1" t="str">
        <v/>
      </c>
      <c r="E208" s="1" t="str">
        <v/>
      </c>
      <c r="F208" s="1" t="str">
        <f t="shared" si="61"/>
        <v/>
      </c>
      <c r="G208" s="1" t="str">
        <f t="shared" si="62"/>
        <v/>
      </c>
      <c r="H208" s="1" t="b">
        <v>0</v>
      </c>
      <c r="I208" s="2"/>
    </row>
    <row r="209" spans="1:9">
      <c r="A209" s="2" t="str">
        <f ca="1"/>
        <v/>
      </c>
      <c r="B209" s="1" t="str">
        <v/>
      </c>
      <c r="C209" s="1" t="str">
        <v/>
      </c>
      <c r="D209" s="1" t="str">
        <v/>
      </c>
      <c r="E209" s="1" t="str">
        <v/>
      </c>
      <c r="F209" s="1" t="str">
        <f t="shared" si="61"/>
        <v/>
      </c>
      <c r="G209" s="1" t="str">
        <f t="shared" si="62"/>
        <v/>
      </c>
      <c r="H209" s="1" t="b">
        <v>0</v>
      </c>
      <c r="I209" s="2"/>
    </row>
    <row r="210" spans="1:9">
      <c r="A210" s="2" t="str">
        <f ca="1"/>
        <v/>
      </c>
      <c r="B210" s="1" t="str">
        <v/>
      </c>
      <c r="C210" s="1" t="str">
        <v/>
      </c>
      <c r="D210" s="1" t="str">
        <v/>
      </c>
      <c r="E210" s="1" t="str">
        <v/>
      </c>
      <c r="F210" s="1" t="str">
        <f t="shared" si="61"/>
        <v/>
      </c>
      <c r="G210" s="1" t="str">
        <f t="shared" si="62"/>
        <v/>
      </c>
      <c r="H210" s="1" t="b">
        <v>0</v>
      </c>
      <c r="I210" s="2"/>
    </row>
    <row r="211" spans="1:9">
      <c r="A211" s="2" t="str">
        <f ca="1"/>
        <v/>
      </c>
      <c r="B211" s="1" t="str">
        <v/>
      </c>
      <c r="C211" s="1" t="str">
        <v/>
      </c>
      <c r="D211" s="1" t="str">
        <v/>
      </c>
      <c r="E211" s="1" t="str">
        <v/>
      </c>
      <c r="F211" s="1" t="str">
        <f t="shared" si="61"/>
        <v/>
      </c>
      <c r="G211" s="1" t="str">
        <f t="shared" si="62"/>
        <v/>
      </c>
      <c r="H211" s="1" t="b">
        <v>0</v>
      </c>
      <c r="I211" s="2"/>
    </row>
    <row r="212" spans="1:9">
      <c r="A212" s="2" t="str">
        <f ca="1"/>
        <v/>
      </c>
      <c r="B212" s="1" t="str">
        <v/>
      </c>
      <c r="C212" s="1" t="str">
        <v/>
      </c>
      <c r="D212" s="1" t="str">
        <v/>
      </c>
      <c r="E212" s="1" t="str">
        <v/>
      </c>
      <c r="F212" s="1" t="str">
        <f t="shared" si="61"/>
        <v/>
      </c>
      <c r="G212" s="1" t="str">
        <f t="shared" si="62"/>
        <v/>
      </c>
      <c r="H212" s="1" t="b">
        <v>0</v>
      </c>
      <c r="I212" s="2"/>
    </row>
    <row r="213" spans="1:9">
      <c r="A213" s="2" t="str">
        <f ca="1"/>
        <v/>
      </c>
      <c r="B213" s="1" t="str">
        <v/>
      </c>
      <c r="C213" s="1" t="str">
        <v/>
      </c>
      <c r="D213" s="1" t="str">
        <v/>
      </c>
      <c r="E213" s="1" t="str">
        <v/>
      </c>
      <c r="F213" s="1" t="str">
        <f t="shared" si="61"/>
        <v/>
      </c>
      <c r="G213" s="1" t="str">
        <f t="shared" si="62"/>
        <v/>
      </c>
      <c r="H213" s="1" t="b">
        <v>0</v>
      </c>
      <c r="I213" s="2"/>
    </row>
    <row r="214" spans="1:9">
      <c r="A214" s="2" t="str">
        <f ca="1"/>
        <v/>
      </c>
      <c r="B214" s="1" t="str">
        <v/>
      </c>
      <c r="C214" s="1" t="str">
        <v/>
      </c>
      <c r="D214" s="1" t="str">
        <v/>
      </c>
      <c r="E214" s="1" t="str">
        <v/>
      </c>
      <c r="F214" s="1" t="str">
        <f t="shared" si="61"/>
        <v/>
      </c>
      <c r="G214" s="1" t="str">
        <f t="shared" si="62"/>
        <v/>
      </c>
      <c r="H214" s="1" t="b">
        <v>0</v>
      </c>
      <c r="I214" s="2"/>
    </row>
    <row r="215" spans="1:9">
      <c r="A215" s="2" t="str">
        <f ca="1"/>
        <v/>
      </c>
      <c r="B215" s="1" t="str">
        <v/>
      </c>
      <c r="C215" s="1" t="str">
        <v/>
      </c>
      <c r="D215" s="1" t="str">
        <v/>
      </c>
      <c r="E215" s="1" t="str">
        <v/>
      </c>
      <c r="F215" s="1" t="str">
        <f t="shared" si="61"/>
        <v/>
      </c>
      <c r="G215" s="1" t="str">
        <f t="shared" si="62"/>
        <v/>
      </c>
      <c r="H215" s="1" t="b">
        <v>0</v>
      </c>
      <c r="I215" s="2"/>
    </row>
    <row r="216" spans="1:9">
      <c r="A216" s="2" t="str">
        <f ca="1"/>
        <v/>
      </c>
      <c r="B216" s="1" t="str">
        <v/>
      </c>
      <c r="C216" s="1" t="str">
        <v/>
      </c>
      <c r="D216" s="1" t="str">
        <v/>
      </c>
      <c r="E216" s="1" t="str">
        <v/>
      </c>
      <c r="F216" s="1" t="str">
        <f t="shared" si="61"/>
        <v/>
      </c>
      <c r="G216" s="1" t="str">
        <f t="shared" si="62"/>
        <v/>
      </c>
      <c r="H216" s="1" t="b">
        <v>0</v>
      </c>
      <c r="I216" s="2"/>
    </row>
    <row r="217" spans="1:9">
      <c r="A217" s="2" t="str">
        <f ca="1"/>
        <v/>
      </c>
      <c r="B217" s="1" t="str">
        <v/>
      </c>
      <c r="C217" s="1" t="str">
        <v/>
      </c>
      <c r="D217" s="1" t="str">
        <v/>
      </c>
      <c r="E217" s="1" t="str">
        <v/>
      </c>
      <c r="F217" s="1" t="str">
        <f t="shared" si="61"/>
        <v/>
      </c>
      <c r="G217" s="1" t="str">
        <f t="shared" si="62"/>
        <v/>
      </c>
      <c r="H217" s="1" t="b">
        <v>0</v>
      </c>
      <c r="I217" s="2"/>
    </row>
    <row r="218" spans="1:9">
      <c r="A218" s="2" t="str">
        <f ca="1"/>
        <v/>
      </c>
      <c r="B218" s="1" t="str">
        <v/>
      </c>
      <c r="C218" s="1" t="str">
        <v/>
      </c>
      <c r="D218" s="1" t="str">
        <v/>
      </c>
      <c r="E218" s="1" t="str">
        <v/>
      </c>
      <c r="F218" s="1" t="str">
        <f t="shared" si="61"/>
        <v/>
      </c>
      <c r="G218" s="1" t="str">
        <f t="shared" si="62"/>
        <v/>
      </c>
      <c r="H218" s="1" t="b">
        <v>0</v>
      </c>
      <c r="I218" s="2"/>
    </row>
    <row r="219" spans="1:9">
      <c r="A219" s="2" t="str">
        <f ca="1"/>
        <v/>
      </c>
      <c r="B219" s="1" t="str">
        <v/>
      </c>
      <c r="C219" s="1" t="str">
        <v/>
      </c>
      <c r="D219" s="1" t="str">
        <v/>
      </c>
      <c r="E219" s="1" t="str">
        <v/>
      </c>
      <c r="F219" s="1" t="str">
        <f t="shared" si="61"/>
        <v/>
      </c>
      <c r="G219" s="1" t="str">
        <f t="shared" si="62"/>
        <v/>
      </c>
      <c r="H219" s="1" t="b">
        <v>0</v>
      </c>
      <c r="I219" s="2"/>
    </row>
    <row r="220" spans="1:9">
      <c r="A220" s="2" t="str">
        <f ca="1"/>
        <v/>
      </c>
      <c r="B220" s="1" t="str">
        <v/>
      </c>
      <c r="C220" s="1" t="str">
        <v/>
      </c>
      <c r="D220" s="1" t="str">
        <v/>
      </c>
      <c r="E220" s="1" t="str">
        <v/>
      </c>
      <c r="F220" s="1" t="str">
        <f t="shared" si="61"/>
        <v/>
      </c>
      <c r="G220" s="1" t="str">
        <f t="shared" si="62"/>
        <v/>
      </c>
      <c r="H220" s="1" t="b">
        <v>0</v>
      </c>
      <c r="I220" s="2"/>
    </row>
    <row r="221" spans="1:9">
      <c r="A221" s="2" t="str">
        <f ca="1"/>
        <v/>
      </c>
      <c r="B221" s="1" t="str">
        <v/>
      </c>
      <c r="C221" s="1" t="str">
        <v/>
      </c>
      <c r="D221" s="1" t="str">
        <v/>
      </c>
      <c r="E221" s="1" t="str">
        <v/>
      </c>
      <c r="F221" s="1" t="str">
        <f t="shared" si="61"/>
        <v/>
      </c>
      <c r="G221" s="1" t="str">
        <f t="shared" si="62"/>
        <v/>
      </c>
      <c r="H221" s="1" t="b">
        <v>0</v>
      </c>
      <c r="I221" s="2"/>
    </row>
    <row r="222" spans="1:9">
      <c r="A222" s="2" t="str">
        <f ca="1"/>
        <v/>
      </c>
      <c r="B222" s="1" t="str">
        <v/>
      </c>
      <c r="C222" s="1" t="str">
        <v/>
      </c>
      <c r="D222" s="1" t="str">
        <v/>
      </c>
      <c r="E222" s="1" t="str">
        <v/>
      </c>
      <c r="F222" s="1" t="str">
        <f t="shared" si="61"/>
        <v/>
      </c>
      <c r="G222" s="1" t="str">
        <f t="shared" si="62"/>
        <v/>
      </c>
      <c r="H222" s="1" t="b">
        <v>0</v>
      </c>
      <c r="I222" s="2"/>
    </row>
    <row r="223" spans="1:9">
      <c r="A223" s="2" t="str">
        <f ca="1"/>
        <v/>
      </c>
      <c r="B223" s="1" t="str">
        <v/>
      </c>
      <c r="C223" s="1" t="str">
        <v/>
      </c>
      <c r="D223" s="1" t="str">
        <v/>
      </c>
      <c r="E223" s="1" t="str">
        <v/>
      </c>
      <c r="F223" s="1" t="str">
        <f t="shared" si="61"/>
        <v/>
      </c>
      <c r="G223" s="1" t="str">
        <f t="shared" si="62"/>
        <v/>
      </c>
      <c r="H223" s="1" t="b">
        <v>0</v>
      </c>
      <c r="I223" s="2"/>
    </row>
    <row r="224" spans="1:9">
      <c r="A224" s="2" t="str">
        <f ca="1"/>
        <v/>
      </c>
      <c r="B224" s="1" t="str">
        <v/>
      </c>
      <c r="C224" s="1" t="str">
        <v/>
      </c>
      <c r="D224" s="1" t="str">
        <v/>
      </c>
      <c r="E224" s="1" t="str">
        <v/>
      </c>
      <c r="F224" s="1" t="str">
        <f t="shared" si="61"/>
        <v/>
      </c>
      <c r="G224" s="1" t="str">
        <f t="shared" si="62"/>
        <v/>
      </c>
      <c r="H224" s="1" t="b">
        <v>0</v>
      </c>
      <c r="I224" s="2"/>
    </row>
    <row r="225" spans="1:9">
      <c r="A225" s="2" t="str">
        <f ca="1"/>
        <v/>
      </c>
      <c r="B225" s="1" t="str">
        <v/>
      </c>
      <c r="C225" s="1" t="str">
        <v/>
      </c>
      <c r="D225" s="1" t="str">
        <v/>
      </c>
      <c r="E225" s="1" t="str">
        <v/>
      </c>
      <c r="F225" s="1" t="str">
        <f t="shared" si="61"/>
        <v/>
      </c>
      <c r="G225" s="1" t="str">
        <f t="shared" si="62"/>
        <v/>
      </c>
      <c r="H225" s="1" t="b">
        <v>0</v>
      </c>
      <c r="I225" s="2"/>
    </row>
    <row r="226" spans="1:9">
      <c r="A226" s="2" t="str">
        <f ca="1"/>
        <v/>
      </c>
      <c r="B226" s="1" t="str">
        <v/>
      </c>
      <c r="C226" s="1" t="str">
        <v/>
      </c>
      <c r="D226" s="1" t="str">
        <v/>
      </c>
      <c r="E226" s="1" t="str">
        <v/>
      </c>
      <c r="F226" s="1" t="str">
        <f t="shared" si="61"/>
        <v/>
      </c>
      <c r="G226" s="1" t="str">
        <f t="shared" si="62"/>
        <v/>
      </c>
      <c r="H226" s="1" t="b">
        <v>0</v>
      </c>
      <c r="I226" s="2"/>
    </row>
    <row r="227" spans="1:9">
      <c r="A227" s="2" t="str">
        <f ca="1"/>
        <v/>
      </c>
      <c r="B227" s="1" t="str">
        <v/>
      </c>
      <c r="C227" s="1" t="str">
        <v/>
      </c>
      <c r="D227" s="1" t="str">
        <v/>
      </c>
      <c r="E227" s="1" t="str">
        <v/>
      </c>
      <c r="F227" s="1" t="str">
        <f t="shared" si="61"/>
        <v/>
      </c>
      <c r="G227" s="1" t="str">
        <f t="shared" si="62"/>
        <v/>
      </c>
      <c r="H227" s="1" t="b">
        <v>0</v>
      </c>
      <c r="I227" s="2"/>
    </row>
    <row r="228" spans="1:9">
      <c r="A228" s="2" t="str">
        <f ca="1"/>
        <v/>
      </c>
      <c r="B228" s="1" t="str">
        <v/>
      </c>
      <c r="C228" s="1" t="str">
        <v/>
      </c>
      <c r="D228" s="1" t="str">
        <v/>
      </c>
      <c r="E228" s="1" t="str">
        <v/>
      </c>
      <c r="F228" s="1" t="str">
        <f t="shared" si="61"/>
        <v/>
      </c>
      <c r="G228" s="1" t="str">
        <f t="shared" si="62"/>
        <v/>
      </c>
      <c r="H228" s="1" t="b">
        <v>0</v>
      </c>
      <c r="I228" s="2"/>
    </row>
    <row r="229" spans="1:9">
      <c r="A229" s="2" t="str">
        <f ca="1"/>
        <v/>
      </c>
      <c r="B229" s="1" t="str">
        <v/>
      </c>
      <c r="C229" s="1" t="str">
        <v/>
      </c>
      <c r="D229" s="1" t="str">
        <v/>
      </c>
      <c r="E229" s="1" t="str">
        <v/>
      </c>
      <c r="F229" s="1" t="str">
        <f t="shared" si="61"/>
        <v/>
      </c>
      <c r="G229" s="1" t="str">
        <f t="shared" si="62"/>
        <v/>
      </c>
      <c r="H229" s="1" t="b">
        <v>0</v>
      </c>
      <c r="I229" s="2"/>
    </row>
    <row r="230" spans="1:9">
      <c r="A230" s="2" t="str">
        <f ca="1"/>
        <v/>
      </c>
      <c r="B230" s="1" t="str">
        <v/>
      </c>
      <c r="C230" s="1" t="str">
        <v/>
      </c>
      <c r="D230" s="1" t="str">
        <v/>
      </c>
      <c r="E230" s="1" t="str">
        <v/>
      </c>
      <c r="F230" s="1" t="str">
        <f t="shared" si="61"/>
        <v/>
      </c>
      <c r="G230" s="1" t="str">
        <f t="shared" si="62"/>
        <v/>
      </c>
      <c r="H230" s="1" t="b">
        <v>0</v>
      </c>
      <c r="I230" s="2"/>
    </row>
    <row r="231" spans="1:9">
      <c r="A231" s="2" t="str">
        <f ca="1"/>
        <v/>
      </c>
      <c r="B231" s="1" t="str">
        <v/>
      </c>
      <c r="C231" s="1" t="str">
        <v/>
      </c>
      <c r="D231" s="1" t="str">
        <v/>
      </c>
      <c r="E231" s="1" t="str">
        <v/>
      </c>
      <c r="F231" s="1" t="str">
        <f t="shared" si="61"/>
        <v/>
      </c>
      <c r="G231" s="1" t="str">
        <f t="shared" si="62"/>
        <v/>
      </c>
      <c r="H231" s="1" t="b">
        <v>0</v>
      </c>
      <c r="I231" s="2"/>
    </row>
    <row r="232" spans="1:9">
      <c r="A232" s="2" t="str">
        <f ca="1"/>
        <v/>
      </c>
      <c r="B232" s="1" t="str">
        <v/>
      </c>
      <c r="C232" s="1" t="str">
        <v/>
      </c>
      <c r="D232" s="1" t="str">
        <v/>
      </c>
      <c r="E232" s="1" t="str">
        <v/>
      </c>
      <c r="F232" s="1" t="str">
        <f t="shared" si="61"/>
        <v/>
      </c>
      <c r="G232" s="1" t="str">
        <f t="shared" si="62"/>
        <v/>
      </c>
      <c r="H232" s="1" t="b">
        <v>0</v>
      </c>
      <c r="I232" s="2"/>
    </row>
    <row r="233" spans="1:9">
      <c r="A233" s="2" t="str">
        <f ca="1"/>
        <v/>
      </c>
      <c r="B233" s="1" t="str">
        <v/>
      </c>
      <c r="C233" s="1" t="str">
        <v/>
      </c>
      <c r="D233" s="1" t="str">
        <v/>
      </c>
      <c r="E233" s="1" t="str">
        <v/>
      </c>
      <c r="F233" s="1" t="str">
        <f t="shared" si="61"/>
        <v/>
      </c>
      <c r="G233" s="1" t="str">
        <f t="shared" si="62"/>
        <v/>
      </c>
      <c r="H233" s="1" t="b">
        <v>0</v>
      </c>
      <c r="I233" s="2"/>
    </row>
    <row r="234" spans="1:9">
      <c r="A234" s="2" t="str">
        <f ca="1"/>
        <v/>
      </c>
      <c r="B234" s="1" t="str">
        <v/>
      </c>
      <c r="C234" s="1" t="str">
        <v/>
      </c>
      <c r="D234" s="1" t="str">
        <v/>
      </c>
      <c r="E234" s="1" t="str">
        <v/>
      </c>
      <c r="F234" s="1" t="str">
        <f t="shared" si="61"/>
        <v/>
      </c>
      <c r="G234" s="1" t="str">
        <f t="shared" si="62"/>
        <v/>
      </c>
      <c r="H234" s="1" t="b">
        <v>0</v>
      </c>
      <c r="I234" s="2"/>
    </row>
    <row r="235" spans="1:9">
      <c r="A235" s="2" t="str">
        <f ca="1"/>
        <v/>
      </c>
      <c r="B235" s="1" t="str">
        <v/>
      </c>
      <c r="C235" s="1" t="str">
        <v/>
      </c>
      <c r="D235" s="1" t="str">
        <v/>
      </c>
      <c r="E235" s="1" t="str">
        <v/>
      </c>
      <c r="F235" s="1" t="str">
        <f t="shared" si="61"/>
        <v/>
      </c>
      <c r="G235" s="1" t="str">
        <f t="shared" si="62"/>
        <v/>
      </c>
      <c r="H235" s="1" t="b">
        <v>0</v>
      </c>
      <c r="I235" s="2"/>
    </row>
    <row r="236" spans="1:9">
      <c r="A236" s="2" t="str">
        <f ca="1"/>
        <v/>
      </c>
      <c r="B236" s="1" t="str">
        <v/>
      </c>
      <c r="C236" s="1" t="str">
        <v/>
      </c>
      <c r="D236" s="1" t="str">
        <v/>
      </c>
      <c r="E236" s="1" t="str">
        <v/>
      </c>
      <c r="F236" s="1" t="str">
        <f t="shared" si="61"/>
        <v/>
      </c>
      <c r="G236" s="1" t="str">
        <f t="shared" si="62"/>
        <v/>
      </c>
      <c r="H236" s="1" t="b">
        <v>0</v>
      </c>
      <c r="I236" s="2"/>
    </row>
    <row r="237" spans="1:9">
      <c r="A237" s="2" t="str">
        <f ca="1"/>
        <v/>
      </c>
      <c r="B237" s="1" t="str">
        <v/>
      </c>
      <c r="C237" s="1" t="str">
        <v/>
      </c>
      <c r="D237" s="1" t="str">
        <v/>
      </c>
      <c r="E237" s="1" t="str">
        <v/>
      </c>
      <c r="F237" s="1" t="str">
        <f t="shared" si="61"/>
        <v/>
      </c>
      <c r="G237" s="1" t="str">
        <f t="shared" si="62"/>
        <v/>
      </c>
      <c r="H237" s="1" t="b">
        <v>0</v>
      </c>
      <c r="I237" s="2"/>
    </row>
    <row r="238" spans="1:9">
      <c r="A238" s="2" t="str">
        <f ca="1"/>
        <v/>
      </c>
      <c r="B238" s="1" t="str">
        <v/>
      </c>
      <c r="C238" s="1" t="str">
        <v/>
      </c>
      <c r="D238" s="1" t="str">
        <v/>
      </c>
      <c r="E238" s="1" t="str">
        <v/>
      </c>
      <c r="F238" s="1" t="str">
        <f t="shared" si="61"/>
        <v/>
      </c>
      <c r="G238" s="1" t="str">
        <f t="shared" si="62"/>
        <v/>
      </c>
      <c r="H238" s="1" t="b">
        <v>0</v>
      </c>
      <c r="I238" s="2"/>
    </row>
    <row r="239" spans="1:9">
      <c r="A239" s="2" t="str">
        <f ca="1"/>
        <v/>
      </c>
      <c r="B239" s="1" t="str">
        <v/>
      </c>
      <c r="C239" s="1" t="str">
        <v/>
      </c>
      <c r="D239" s="1" t="str">
        <v/>
      </c>
      <c r="E239" s="1" t="str">
        <v/>
      </c>
      <c r="F239" s="1" t="str">
        <f t="shared" si="61"/>
        <v/>
      </c>
      <c r="G239" s="1" t="str">
        <f t="shared" si="62"/>
        <v/>
      </c>
      <c r="H239" s="1" t="b">
        <v>0</v>
      </c>
      <c r="I239" s="2"/>
    </row>
    <row r="240" spans="1:9">
      <c r="A240" s="2" t="str">
        <f ca="1"/>
        <v/>
      </c>
      <c r="B240" s="1" t="str">
        <v/>
      </c>
      <c r="C240" s="1" t="str">
        <v/>
      </c>
      <c r="D240" s="1" t="str">
        <v/>
      </c>
      <c r="E240" s="1" t="str">
        <v/>
      </c>
      <c r="F240" s="1" t="str">
        <f t="shared" si="61"/>
        <v/>
      </c>
      <c r="G240" s="1" t="str">
        <f t="shared" si="62"/>
        <v/>
      </c>
      <c r="H240" s="1" t="b">
        <v>0</v>
      </c>
      <c r="I240" s="2"/>
    </row>
    <row r="241" spans="1:9">
      <c r="A241" s="2" t="str">
        <f ca="1"/>
        <v/>
      </c>
      <c r="B241" s="1" t="str">
        <v/>
      </c>
      <c r="C241" s="1" t="str">
        <v/>
      </c>
      <c r="D241" s="1" t="str">
        <v/>
      </c>
      <c r="E241" s="1" t="str">
        <v/>
      </c>
      <c r="F241" s="1" t="str">
        <f t="shared" si="61"/>
        <v/>
      </c>
      <c r="G241" s="1" t="str">
        <f t="shared" si="62"/>
        <v/>
      </c>
      <c r="H241" s="1" t="b">
        <v>0</v>
      </c>
      <c r="I241" s="2"/>
    </row>
    <row r="242" spans="1:9">
      <c r="A242" s="2" t="str">
        <f ca="1"/>
        <v/>
      </c>
      <c r="B242" s="1" t="str">
        <v/>
      </c>
      <c r="C242" s="1" t="str">
        <v/>
      </c>
      <c r="D242" s="1" t="str">
        <v/>
      </c>
      <c r="E242" s="1" t="str">
        <v/>
      </c>
      <c r="F242" s="1" t="str">
        <f t="shared" si="61"/>
        <v/>
      </c>
      <c r="G242" s="1" t="str">
        <f t="shared" si="62"/>
        <v/>
      </c>
      <c r="H242" s="1" t="b">
        <v>0</v>
      </c>
      <c r="I242" s="2"/>
    </row>
    <row r="243" spans="1:9">
      <c r="A243" s="2" t="str">
        <f ca="1"/>
        <v/>
      </c>
      <c r="B243" s="1" t="str">
        <v/>
      </c>
      <c r="C243" s="1" t="str">
        <v/>
      </c>
      <c r="D243" s="1" t="str">
        <v/>
      </c>
      <c r="E243" s="1" t="str">
        <v/>
      </c>
      <c r="F243" s="1" t="str">
        <f t="shared" si="61"/>
        <v/>
      </c>
      <c r="G243" s="1" t="str">
        <f t="shared" si="62"/>
        <v/>
      </c>
      <c r="H243" s="1" t="b">
        <v>0</v>
      </c>
      <c r="I243" s="2"/>
    </row>
    <row r="244" spans="1:9">
      <c r="A244" s="2" t="str">
        <f ca="1"/>
        <v/>
      </c>
      <c r="B244" s="1" t="str">
        <v/>
      </c>
      <c r="C244" s="1" t="str">
        <v/>
      </c>
      <c r="D244" s="1" t="str">
        <v/>
      </c>
      <c r="E244" s="1" t="str">
        <v/>
      </c>
      <c r="F244" s="1" t="str">
        <f t="shared" si="61"/>
        <v/>
      </c>
      <c r="G244" s="1" t="str">
        <f t="shared" si="62"/>
        <v/>
      </c>
      <c r="H244" s="1" t="b">
        <v>0</v>
      </c>
      <c r="I244" s="2"/>
    </row>
    <row r="245" spans="1:9">
      <c r="A245" s="2" t="str">
        <f ca="1"/>
        <v/>
      </c>
      <c r="B245" s="1" t="str">
        <v/>
      </c>
      <c r="C245" s="1" t="str">
        <v/>
      </c>
      <c r="D245" s="1" t="str">
        <v/>
      </c>
      <c r="E245" s="1" t="str">
        <v/>
      </c>
      <c r="F245" s="1" t="str">
        <f t="shared" si="61"/>
        <v/>
      </c>
      <c r="G245" s="1" t="str">
        <f t="shared" si="62"/>
        <v/>
      </c>
      <c r="H245" s="1" t="b">
        <v>0</v>
      </c>
      <c r="I245" s="2"/>
    </row>
    <row r="246" spans="1:9">
      <c r="A246" s="2" t="str">
        <f ca="1"/>
        <v/>
      </c>
      <c r="B246" s="1" t="str">
        <v/>
      </c>
      <c r="C246" s="1" t="str">
        <v/>
      </c>
      <c r="D246" s="1" t="str">
        <v/>
      </c>
      <c r="E246" s="1" t="str">
        <v/>
      </c>
      <c r="F246" s="1" t="str">
        <f t="shared" si="61"/>
        <v/>
      </c>
      <c r="G246" s="1" t="str">
        <f t="shared" si="62"/>
        <v/>
      </c>
      <c r="H246" s="1" t="b">
        <v>0</v>
      </c>
      <c r="I246" s="2"/>
    </row>
    <row r="247" spans="1:9">
      <c r="A247" s="2" t="str">
        <f ca="1"/>
        <v/>
      </c>
      <c r="B247" s="1" t="str">
        <v/>
      </c>
      <c r="C247" s="1" t="str">
        <v/>
      </c>
      <c r="D247" s="1" t="str">
        <v/>
      </c>
      <c r="E247" s="1" t="str">
        <v/>
      </c>
      <c r="F247" s="1" t="str">
        <f t="shared" si="61"/>
        <v/>
      </c>
      <c r="G247" s="1" t="str">
        <f t="shared" si="62"/>
        <v/>
      </c>
      <c r="H247" s="1" t="b">
        <v>0</v>
      </c>
      <c r="I247" s="2"/>
    </row>
    <row r="248" spans="1:9">
      <c r="A248" s="2" t="str">
        <f ca="1"/>
        <v/>
      </c>
      <c r="B248" s="1" t="str">
        <v/>
      </c>
      <c r="C248" s="1" t="str">
        <v/>
      </c>
      <c r="D248" s="1" t="str">
        <v/>
      </c>
      <c r="E248" s="1" t="str">
        <v/>
      </c>
      <c r="F248" s="1" t="str">
        <f t="shared" si="61"/>
        <v/>
      </c>
      <c r="G248" s="1" t="str">
        <f t="shared" si="62"/>
        <v/>
      </c>
      <c r="H248" s="1" t="b">
        <v>0</v>
      </c>
      <c r="I248" s="2"/>
    </row>
    <row r="249" spans="1:9">
      <c r="A249" s="2" t="str">
        <f ca="1"/>
        <v/>
      </c>
      <c r="B249" s="1" t="str">
        <v/>
      </c>
      <c r="C249" s="1" t="str">
        <v/>
      </c>
      <c r="D249" s="1" t="str">
        <v/>
      </c>
      <c r="E249" s="1" t="str">
        <v/>
      </c>
      <c r="F249" s="1" t="str">
        <f t="shared" si="61"/>
        <v/>
      </c>
      <c r="G249" s="1" t="str">
        <f t="shared" si="62"/>
        <v/>
      </c>
      <c r="H249" s="1" t="b">
        <v>0</v>
      </c>
      <c r="I249" s="2"/>
    </row>
    <row r="250" spans="1:9">
      <c r="A250" s="2" t="str">
        <f ca="1"/>
        <v/>
      </c>
      <c r="B250" s="1" t="str">
        <v/>
      </c>
      <c r="C250" s="1" t="str">
        <v/>
      </c>
      <c r="D250" s="1" t="str">
        <v/>
      </c>
      <c r="E250" s="1" t="str">
        <v/>
      </c>
      <c r="F250" s="1" t="str">
        <f t="shared" si="61"/>
        <v/>
      </c>
      <c r="G250" s="1" t="str">
        <f t="shared" si="62"/>
        <v/>
      </c>
      <c r="H250" s="1" t="b">
        <v>0</v>
      </c>
      <c r="I250" s="2"/>
    </row>
    <row r="251" spans="1:9">
      <c r="A251" s="2" t="str">
        <f ca="1"/>
        <v/>
      </c>
      <c r="B251" s="1" t="str">
        <v/>
      </c>
      <c r="C251" s="1" t="str">
        <v/>
      </c>
      <c r="D251" s="1" t="str">
        <v/>
      </c>
      <c r="E251" s="1" t="str">
        <v/>
      </c>
      <c r="F251" s="1" t="str">
        <f t="shared" si="61"/>
        <v/>
      </c>
      <c r="G251" s="1" t="str">
        <f t="shared" si="62"/>
        <v/>
      </c>
      <c r="H251" s="1" t="b">
        <v>0</v>
      </c>
      <c r="I251" s="2"/>
    </row>
    <row r="252" spans="1:9">
      <c r="A252" s="2" t="str">
        <f ca="1"/>
        <v/>
      </c>
      <c r="B252" s="1" t="str">
        <v/>
      </c>
      <c r="C252" s="1" t="str">
        <v/>
      </c>
      <c r="D252" s="1" t="str">
        <v/>
      </c>
      <c r="E252" s="1" t="str">
        <v/>
      </c>
      <c r="F252" s="1" t="str">
        <f t="shared" si="61"/>
        <v/>
      </c>
      <c r="G252" s="1" t="str">
        <f t="shared" si="62"/>
        <v/>
      </c>
      <c r="H252" s="1" t="b">
        <v>0</v>
      </c>
      <c r="I252" s="2"/>
    </row>
    <row r="253" spans="1:9">
      <c r="A253" s="2" t="str">
        <f ca="1"/>
        <v/>
      </c>
      <c r="B253" s="1" t="str">
        <v/>
      </c>
      <c r="C253" s="1" t="str">
        <v/>
      </c>
      <c r="D253" s="1" t="str">
        <v/>
      </c>
      <c r="E253" s="1" t="str">
        <v/>
      </c>
      <c r="F253" s="1" t="str">
        <f t="shared" si="61"/>
        <v/>
      </c>
      <c r="G253" s="1" t="str">
        <f t="shared" si="62"/>
        <v/>
      </c>
      <c r="H253" s="1" t="b">
        <v>0</v>
      </c>
      <c r="I253" s="2"/>
    </row>
    <row r="254" spans="1:9">
      <c r="A254" s="2" t="str">
        <f ca="1"/>
        <v/>
      </c>
      <c r="B254" s="1" t="str">
        <v/>
      </c>
      <c r="C254" s="1" t="str">
        <v/>
      </c>
      <c r="D254" s="1" t="str">
        <v/>
      </c>
      <c r="E254" s="1" t="str">
        <v/>
      </c>
      <c r="F254" s="1" t="str">
        <f t="shared" si="61"/>
        <v/>
      </c>
      <c r="G254" s="1" t="str">
        <f t="shared" si="62"/>
        <v/>
      </c>
      <c r="H254" s="1" t="b">
        <v>0</v>
      </c>
      <c r="I254" s="2"/>
    </row>
    <row r="255" spans="1:9">
      <c r="A255" s="2" t="str">
        <f ca="1"/>
        <v/>
      </c>
      <c r="B255" s="1" t="str">
        <v/>
      </c>
      <c r="C255" s="1" t="str">
        <v/>
      </c>
      <c r="D255" s="1" t="str">
        <v/>
      </c>
      <c r="E255" s="1" t="str">
        <v/>
      </c>
      <c r="F255" s="1" t="str">
        <f t="shared" si="61"/>
        <v/>
      </c>
      <c r="G255" s="1" t="str">
        <f t="shared" si="62"/>
        <v/>
      </c>
      <c r="H255" s="1" t="b">
        <v>0</v>
      </c>
      <c r="I255" s="2"/>
    </row>
    <row r="256" spans="1:9">
      <c r="A256" s="2" t="str">
        <f ca="1"/>
        <v/>
      </c>
      <c r="B256" s="1" t="str">
        <v/>
      </c>
      <c r="C256" s="1" t="str">
        <v/>
      </c>
      <c r="D256" s="1" t="str">
        <v/>
      </c>
      <c r="E256" s="1" t="str">
        <v/>
      </c>
      <c r="F256" s="1" t="str">
        <f t="shared" si="61"/>
        <v/>
      </c>
      <c r="G256" s="1" t="str">
        <f t="shared" si="62"/>
        <v/>
      </c>
      <c r="H256" s="1" t="b">
        <v>0</v>
      </c>
      <c r="I256" s="2"/>
    </row>
    <row r="257" spans="1:9">
      <c r="A257" s="2" t="str">
        <f ca="1"/>
        <v/>
      </c>
      <c r="B257" s="1" t="str">
        <v/>
      </c>
      <c r="C257" s="1" t="str">
        <v/>
      </c>
      <c r="D257" s="1" t="str">
        <v/>
      </c>
      <c r="E257" s="1" t="str">
        <v/>
      </c>
      <c r="F257" s="1" t="str">
        <f t="shared" si="61"/>
        <v/>
      </c>
      <c r="G257" s="1" t="str">
        <f t="shared" si="62"/>
        <v/>
      </c>
      <c r="H257" s="1" t="b">
        <v>0</v>
      </c>
      <c r="I257" s="2"/>
    </row>
    <row r="258" spans="1:9">
      <c r="A258" s="2" t="str">
        <f ca="1"/>
        <v/>
      </c>
      <c r="B258" s="1" t="str">
        <v/>
      </c>
      <c r="C258" s="1" t="str">
        <v/>
      </c>
      <c r="D258" s="1" t="str">
        <v/>
      </c>
      <c r="E258" s="1" t="str">
        <v/>
      </c>
      <c r="F258" s="1" t="str">
        <f t="shared" si="61"/>
        <v/>
      </c>
      <c r="G258" s="1" t="str">
        <f t="shared" si="62"/>
        <v/>
      </c>
      <c r="H258" s="1" t="b">
        <v>0</v>
      </c>
      <c r="I258" s="2"/>
    </row>
    <row r="259" spans="1:9">
      <c r="A259" s="2" t="str">
        <f ca="1"/>
        <v/>
      </c>
      <c r="B259" s="1" t="str">
        <v/>
      </c>
      <c r="C259" s="1" t="str">
        <v/>
      </c>
      <c r="D259" s="1" t="str">
        <v/>
      </c>
      <c r="E259" s="1" t="str">
        <v/>
      </c>
      <c r="F259" s="1" t="str">
        <f t="shared" si="61"/>
        <v/>
      </c>
      <c r="G259" s="1" t="str">
        <f t="shared" si="62"/>
        <v/>
      </c>
      <c r="H259" s="1" t="b">
        <v>0</v>
      </c>
      <c r="I259" s="2"/>
    </row>
    <row r="260" spans="1:9">
      <c r="A260" s="2" t="str">
        <f ca="1"/>
        <v/>
      </c>
      <c r="B260" s="1" t="str">
        <v/>
      </c>
      <c r="C260" s="1" t="str">
        <v/>
      </c>
      <c r="D260" s="1" t="str">
        <v/>
      </c>
      <c r="E260" s="1" t="str">
        <v/>
      </c>
      <c r="F260" s="1" t="str">
        <f t="shared" si="61"/>
        <v/>
      </c>
      <c r="G260" s="1" t="str">
        <f t="shared" si="62"/>
        <v/>
      </c>
      <c r="H260" s="1" t="b">
        <v>0</v>
      </c>
      <c r="I260" s="2"/>
    </row>
    <row r="261" spans="1:9">
      <c r="A261" s="2" t="str">
        <f ca="1"/>
        <v/>
      </c>
      <c r="B261" s="1" t="str">
        <v/>
      </c>
      <c r="C261" s="1" t="str">
        <v/>
      </c>
      <c r="D261" s="1" t="str">
        <v/>
      </c>
      <c r="E261" s="1" t="str">
        <v/>
      </c>
      <c r="F261" s="1" t="str">
        <f t="shared" si="61"/>
        <v/>
      </c>
      <c r="G261" s="1" t="str">
        <f t="shared" si="62"/>
        <v/>
      </c>
      <c r="H261" s="1" t="b">
        <v>0</v>
      </c>
      <c r="I261" s="2"/>
    </row>
    <row r="262" spans="1:9">
      <c r="A262" s="2" t="str">
        <f ca="1"/>
        <v/>
      </c>
      <c r="B262" s="1" t="str">
        <v/>
      </c>
      <c r="C262" s="1" t="str">
        <v/>
      </c>
      <c r="D262" s="1" t="str">
        <v/>
      </c>
      <c r="E262" s="1" t="str">
        <v/>
      </c>
      <c r="F262" s="1" t="str">
        <f t="shared" si="61"/>
        <v/>
      </c>
      <c r="G262" s="1" t="str">
        <f t="shared" si="62"/>
        <v/>
      </c>
      <c r="H262" s="1" t="b">
        <v>0</v>
      </c>
      <c r="I262" s="2"/>
    </row>
    <row r="263" spans="1:9">
      <c r="A263" s="2" t="str">
        <f ca="1"/>
        <v/>
      </c>
      <c r="B263" s="1" t="str">
        <v/>
      </c>
      <c r="C263" s="1" t="str">
        <v/>
      </c>
      <c r="D263" s="1" t="str">
        <v/>
      </c>
      <c r="E263" s="1" t="str">
        <v/>
      </c>
      <c r="F263" s="1" t="str">
        <f t="shared" si="61"/>
        <v/>
      </c>
      <c r="G263" s="1" t="str">
        <f t="shared" si="62"/>
        <v/>
      </c>
      <c r="H263" s="1" t="b">
        <v>0</v>
      </c>
      <c r="I263" s="2"/>
    </row>
    <row r="264" spans="1:9">
      <c r="A264" s="2" t="str">
        <f ca="1"/>
        <v/>
      </c>
      <c r="B264" s="1" t="str">
        <v/>
      </c>
      <c r="C264" s="1" t="str">
        <v/>
      </c>
      <c r="D264" s="1" t="str">
        <v/>
      </c>
      <c r="E264" s="1" t="str">
        <v/>
      </c>
      <c r="F264" s="1" t="str">
        <f t="shared" si="61"/>
        <v/>
      </c>
      <c r="G264" s="1" t="str">
        <f t="shared" si="62"/>
        <v/>
      </c>
      <c r="H264" s="1" t="b">
        <v>0</v>
      </c>
      <c r="I264" s="2"/>
    </row>
    <row r="265" spans="1:9">
      <c r="A265" s="2" t="str">
        <f ca="1"/>
        <v/>
      </c>
      <c r="B265" s="1" t="str">
        <v/>
      </c>
      <c r="C265" s="1" t="str">
        <v/>
      </c>
      <c r="D265" s="1" t="str">
        <v/>
      </c>
      <c r="E265" s="1" t="str">
        <v/>
      </c>
      <c r="F265" s="1" t="str">
        <f t="shared" si="61"/>
        <v/>
      </c>
      <c r="G265" s="1" t="str">
        <f t="shared" si="62"/>
        <v/>
      </c>
      <c r="H265" s="1" t="b">
        <v>0</v>
      </c>
      <c r="I265" s="2"/>
    </row>
    <row r="266" spans="1:9">
      <c r="A266" s="2" t="str">
        <f ca="1"/>
        <v/>
      </c>
      <c r="B266" s="1" t="str">
        <v/>
      </c>
      <c r="C266" s="1" t="str">
        <v/>
      </c>
      <c r="D266" s="1" t="str">
        <v/>
      </c>
      <c r="E266" s="1" t="str">
        <v/>
      </c>
      <c r="F266" s="1" t="str">
        <f t="shared" si="61"/>
        <v/>
      </c>
      <c r="G266" s="1" t="str">
        <f t="shared" si="62"/>
        <v/>
      </c>
      <c r="H266" s="1" t="b">
        <v>0</v>
      </c>
      <c r="I266" s="2"/>
    </row>
    <row r="267" spans="1:9">
      <c r="A267" s="2" t="str">
        <f ca="1"/>
        <v/>
      </c>
      <c r="B267" s="1" t="str">
        <v/>
      </c>
      <c r="C267" s="1" t="str">
        <v/>
      </c>
      <c r="D267" s="1" t="str">
        <v/>
      </c>
      <c r="E267" s="1" t="str">
        <v/>
      </c>
      <c r="F267" s="1" t="str">
        <f t="shared" si="61"/>
        <v/>
      </c>
      <c r="G267" s="1" t="str">
        <f t="shared" si="62"/>
        <v/>
      </c>
      <c r="H267" s="1" t="b">
        <v>0</v>
      </c>
      <c r="I267" s="2"/>
    </row>
    <row r="268" spans="1:9">
      <c r="A268" s="2" t="str">
        <f ca="1"/>
        <v/>
      </c>
      <c r="B268" s="1" t="str">
        <v/>
      </c>
      <c r="C268" s="1" t="str">
        <v/>
      </c>
      <c r="D268" s="1" t="str">
        <v/>
      </c>
      <c r="E268" s="1" t="str">
        <v/>
      </c>
      <c r="F268" s="1" t="str">
        <f t="shared" ref="F268:F331" si="63">IF(E268&lt;C268,B268&amp;"."&amp;C268,IF(C268&lt;E268,D268&amp;"."&amp;E268,""))</f>
        <v/>
      </c>
      <c r="G268" s="1" t="str">
        <f t="shared" ref="G268:G331" si="64">IF(E268&gt;C268,B268&amp;"."&amp;C268,IF(C268&gt;E268,D268&amp;"."&amp;E268,""))</f>
        <v/>
      </c>
      <c r="H268" s="1" t="b">
        <v>0</v>
      </c>
      <c r="I268" s="2"/>
    </row>
    <row r="269" spans="1:9">
      <c r="A269" s="2" t="str">
        <f ca="1"/>
        <v/>
      </c>
      <c r="B269" s="1" t="str">
        <v/>
      </c>
      <c r="C269" s="1" t="str">
        <v/>
      </c>
      <c r="D269" s="1" t="str">
        <v/>
      </c>
      <c r="E269" s="1" t="str">
        <v/>
      </c>
      <c r="F269" s="1" t="str">
        <f t="shared" si="63"/>
        <v/>
      </c>
      <c r="G269" s="1" t="str">
        <f t="shared" si="64"/>
        <v/>
      </c>
      <c r="H269" s="1" t="b">
        <v>0</v>
      </c>
      <c r="I269" s="2"/>
    </row>
    <row r="270" spans="1:9">
      <c r="A270" s="2" t="str">
        <f ca="1"/>
        <v/>
      </c>
      <c r="B270" s="1" t="str">
        <v/>
      </c>
      <c r="C270" s="1" t="str">
        <v/>
      </c>
      <c r="D270" s="1" t="str">
        <v/>
      </c>
      <c r="E270" s="1" t="str">
        <v/>
      </c>
      <c r="F270" s="1" t="str">
        <f t="shared" si="63"/>
        <v/>
      </c>
      <c r="G270" s="1" t="str">
        <f t="shared" si="64"/>
        <v/>
      </c>
      <c r="H270" s="1" t="b">
        <v>0</v>
      </c>
      <c r="I270" s="2"/>
    </row>
    <row r="271" spans="1:9">
      <c r="A271" s="2" t="str">
        <f ca="1"/>
        <v/>
      </c>
      <c r="B271" s="1" t="str">
        <v/>
      </c>
      <c r="C271" s="1" t="str">
        <v/>
      </c>
      <c r="D271" s="1" t="str">
        <v/>
      </c>
      <c r="E271" s="1" t="str">
        <v/>
      </c>
      <c r="F271" s="1" t="str">
        <f t="shared" si="63"/>
        <v/>
      </c>
      <c r="G271" s="1" t="str">
        <f t="shared" si="64"/>
        <v/>
      </c>
      <c r="H271" s="1" t="b">
        <v>0</v>
      </c>
      <c r="I271" s="2"/>
    </row>
    <row r="272" spans="1:9">
      <c r="A272" s="2" t="str">
        <f ca="1"/>
        <v/>
      </c>
      <c r="B272" s="1" t="str">
        <v/>
      </c>
      <c r="C272" s="1" t="str">
        <v/>
      </c>
      <c r="D272" s="1" t="str">
        <v/>
      </c>
      <c r="E272" s="1" t="str">
        <v/>
      </c>
      <c r="F272" s="1" t="str">
        <f t="shared" si="63"/>
        <v/>
      </c>
      <c r="G272" s="1" t="str">
        <f t="shared" si="64"/>
        <v/>
      </c>
      <c r="H272" s="1" t="b">
        <v>0</v>
      </c>
      <c r="I272" s="2"/>
    </row>
    <row r="273" spans="1:9">
      <c r="A273" s="2" t="str">
        <f ca="1"/>
        <v/>
      </c>
      <c r="B273" s="1" t="str">
        <v/>
      </c>
      <c r="C273" s="1" t="str">
        <v/>
      </c>
      <c r="D273" s="1" t="str">
        <v/>
      </c>
      <c r="E273" s="1" t="str">
        <v/>
      </c>
      <c r="F273" s="1" t="str">
        <f t="shared" si="63"/>
        <v/>
      </c>
      <c r="G273" s="1" t="str">
        <f t="shared" si="64"/>
        <v/>
      </c>
      <c r="H273" s="1" t="b">
        <v>0</v>
      </c>
      <c r="I273" s="2"/>
    </row>
    <row r="274" spans="1:9">
      <c r="A274" s="2" t="str">
        <f ca="1"/>
        <v/>
      </c>
      <c r="B274" s="1" t="str">
        <v/>
      </c>
      <c r="C274" s="1" t="str">
        <v/>
      </c>
      <c r="D274" s="1" t="str">
        <v/>
      </c>
      <c r="E274" s="1" t="str">
        <v/>
      </c>
      <c r="F274" s="1" t="str">
        <f t="shared" si="63"/>
        <v/>
      </c>
      <c r="G274" s="1" t="str">
        <f t="shared" si="64"/>
        <v/>
      </c>
      <c r="H274" s="1" t="b">
        <v>0</v>
      </c>
      <c r="I274" s="2"/>
    </row>
    <row r="275" spans="1:9">
      <c r="A275" s="2" t="str">
        <f ca="1"/>
        <v/>
      </c>
      <c r="B275" s="1" t="str">
        <v/>
      </c>
      <c r="C275" s="1" t="str">
        <v/>
      </c>
      <c r="D275" s="1" t="str">
        <v/>
      </c>
      <c r="E275" s="1" t="str">
        <v/>
      </c>
      <c r="F275" s="1" t="str">
        <f t="shared" si="63"/>
        <v/>
      </c>
      <c r="G275" s="1" t="str">
        <f t="shared" si="64"/>
        <v/>
      </c>
      <c r="H275" s="1" t="b">
        <v>0</v>
      </c>
      <c r="I275" s="2"/>
    </row>
    <row r="276" spans="1:9">
      <c r="A276" s="2" t="str">
        <f ca="1"/>
        <v/>
      </c>
      <c r="B276" s="1" t="str">
        <v/>
      </c>
      <c r="C276" s="1" t="str">
        <v/>
      </c>
      <c r="D276" s="1" t="str">
        <v/>
      </c>
      <c r="E276" s="1" t="str">
        <v/>
      </c>
      <c r="F276" s="1" t="str">
        <f t="shared" si="63"/>
        <v/>
      </c>
      <c r="G276" s="1" t="str">
        <f t="shared" si="64"/>
        <v/>
      </c>
      <c r="H276" s="1" t="b">
        <v>0</v>
      </c>
      <c r="I276" s="2"/>
    </row>
    <row r="277" spans="1:9">
      <c r="A277" s="2" t="str">
        <f ca="1"/>
        <v/>
      </c>
      <c r="B277" s="1" t="str">
        <v/>
      </c>
      <c r="C277" s="1" t="str">
        <v/>
      </c>
      <c r="D277" s="1" t="str">
        <v/>
      </c>
      <c r="E277" s="1" t="str">
        <v/>
      </c>
      <c r="F277" s="1" t="str">
        <f t="shared" si="63"/>
        <v/>
      </c>
      <c r="G277" s="1" t="str">
        <f t="shared" si="64"/>
        <v/>
      </c>
      <c r="H277" s="1" t="b">
        <v>0</v>
      </c>
      <c r="I277" s="2"/>
    </row>
    <row r="278" spans="1:9">
      <c r="A278" s="2" t="str">
        <f ca="1"/>
        <v/>
      </c>
      <c r="B278" s="1" t="str">
        <v/>
      </c>
      <c r="C278" s="1" t="str">
        <v/>
      </c>
      <c r="D278" s="1" t="str">
        <v/>
      </c>
      <c r="E278" s="1" t="str">
        <v/>
      </c>
      <c r="F278" s="1" t="str">
        <f t="shared" si="63"/>
        <v/>
      </c>
      <c r="G278" s="1" t="str">
        <f t="shared" si="64"/>
        <v/>
      </c>
      <c r="H278" s="1" t="b">
        <v>0</v>
      </c>
      <c r="I278" s="2"/>
    </row>
    <row r="279" spans="1:9">
      <c r="A279" s="2" t="str">
        <f ca="1"/>
        <v/>
      </c>
      <c r="B279" s="1" t="str">
        <v/>
      </c>
      <c r="C279" s="1" t="str">
        <v/>
      </c>
      <c r="D279" s="1" t="str">
        <v/>
      </c>
      <c r="E279" s="1" t="str">
        <v/>
      </c>
      <c r="F279" s="1" t="str">
        <f t="shared" si="63"/>
        <v/>
      </c>
      <c r="G279" s="1" t="str">
        <f t="shared" si="64"/>
        <v/>
      </c>
      <c r="H279" s="1" t="b">
        <v>0</v>
      </c>
      <c r="I279" s="2"/>
    </row>
    <row r="280" spans="1:9">
      <c r="A280" s="2" t="str">
        <f ca="1"/>
        <v/>
      </c>
      <c r="B280" s="1" t="str">
        <v/>
      </c>
      <c r="C280" s="1" t="str">
        <v/>
      </c>
      <c r="D280" s="1" t="str">
        <v/>
      </c>
      <c r="E280" s="1" t="str">
        <v/>
      </c>
      <c r="F280" s="1" t="str">
        <f t="shared" si="63"/>
        <v/>
      </c>
      <c r="G280" s="1" t="str">
        <f t="shared" si="64"/>
        <v/>
      </c>
      <c r="H280" s="1" t="b">
        <v>0</v>
      </c>
      <c r="I280" s="2"/>
    </row>
    <row r="281" spans="1:9">
      <c r="A281" s="2" t="str">
        <f ca="1"/>
        <v/>
      </c>
      <c r="B281" s="1" t="str">
        <v/>
      </c>
      <c r="C281" s="1" t="str">
        <v/>
      </c>
      <c r="D281" s="1" t="str">
        <v/>
      </c>
      <c r="E281" s="1" t="str">
        <v/>
      </c>
      <c r="F281" s="1" t="str">
        <f t="shared" si="63"/>
        <v/>
      </c>
      <c r="G281" s="1" t="str">
        <f t="shared" si="64"/>
        <v/>
      </c>
      <c r="H281" s="1" t="b">
        <v>0</v>
      </c>
      <c r="I281" s="2"/>
    </row>
    <row r="282" spans="1:9">
      <c r="A282" s="2" t="str">
        <f ca="1"/>
        <v/>
      </c>
      <c r="B282" s="1" t="str">
        <v/>
      </c>
      <c r="C282" s="1" t="str">
        <v/>
      </c>
      <c r="D282" s="1" t="str">
        <v/>
      </c>
      <c r="E282" s="1" t="str">
        <v/>
      </c>
      <c r="F282" s="1" t="str">
        <f t="shared" si="63"/>
        <v/>
      </c>
      <c r="G282" s="1" t="str">
        <f t="shared" si="64"/>
        <v/>
      </c>
      <c r="H282" s="1" t="b">
        <v>0</v>
      </c>
      <c r="I282" s="2"/>
    </row>
    <row r="283" spans="1:9">
      <c r="A283" s="2" t="str">
        <f ca="1"/>
        <v/>
      </c>
      <c r="B283" s="1" t="str">
        <v/>
      </c>
      <c r="C283" s="1" t="str">
        <v/>
      </c>
      <c r="D283" s="1" t="str">
        <v/>
      </c>
      <c r="E283" s="1" t="str">
        <v/>
      </c>
      <c r="F283" s="1" t="str">
        <f t="shared" si="63"/>
        <v/>
      </c>
      <c r="G283" s="1" t="str">
        <f t="shared" si="64"/>
        <v/>
      </c>
      <c r="H283" s="1" t="b">
        <v>0</v>
      </c>
      <c r="I283" s="2"/>
    </row>
    <row r="284" spans="1:9">
      <c r="A284" s="2" t="str">
        <f ca="1"/>
        <v/>
      </c>
      <c r="B284" s="1" t="str">
        <v/>
      </c>
      <c r="C284" s="1" t="str">
        <v/>
      </c>
      <c r="D284" s="1" t="str">
        <v/>
      </c>
      <c r="E284" s="1" t="str">
        <v/>
      </c>
      <c r="F284" s="1" t="str">
        <f t="shared" si="63"/>
        <v/>
      </c>
      <c r="G284" s="1" t="str">
        <f t="shared" si="64"/>
        <v/>
      </c>
      <c r="H284" s="1" t="b">
        <v>0</v>
      </c>
      <c r="I284" s="2"/>
    </row>
    <row r="285" spans="1:9">
      <c r="A285" s="2" t="str">
        <f ca="1"/>
        <v/>
      </c>
      <c r="B285" s="1" t="str">
        <v/>
      </c>
      <c r="C285" s="1" t="str">
        <v/>
      </c>
      <c r="D285" s="1" t="str">
        <v/>
      </c>
      <c r="E285" s="1" t="str">
        <v/>
      </c>
      <c r="F285" s="1" t="str">
        <f t="shared" si="63"/>
        <v/>
      </c>
      <c r="G285" s="1" t="str">
        <f t="shared" si="64"/>
        <v/>
      </c>
      <c r="H285" s="1" t="b">
        <v>0</v>
      </c>
      <c r="I285" s="2"/>
    </row>
    <row r="286" spans="1:9">
      <c r="A286" s="2" t="str">
        <f ca="1"/>
        <v/>
      </c>
      <c r="B286" s="1" t="str">
        <v/>
      </c>
      <c r="C286" s="1" t="str">
        <v/>
      </c>
      <c r="D286" s="1" t="str">
        <v/>
      </c>
      <c r="E286" s="1" t="str">
        <v/>
      </c>
      <c r="F286" s="1" t="str">
        <f t="shared" si="63"/>
        <v/>
      </c>
      <c r="G286" s="1" t="str">
        <f t="shared" si="64"/>
        <v/>
      </c>
      <c r="H286" s="1" t="b">
        <v>0</v>
      </c>
      <c r="I286" s="2"/>
    </row>
    <row r="287" spans="1:9">
      <c r="A287" s="2" t="str">
        <f ca="1"/>
        <v/>
      </c>
      <c r="B287" s="1" t="str">
        <v/>
      </c>
      <c r="C287" s="1" t="str">
        <v/>
      </c>
      <c r="D287" s="1" t="str">
        <v/>
      </c>
      <c r="E287" s="1" t="str">
        <v/>
      </c>
      <c r="F287" s="1" t="str">
        <f t="shared" si="63"/>
        <v/>
      </c>
      <c r="G287" s="1" t="str">
        <f t="shared" si="64"/>
        <v/>
      </c>
      <c r="H287" s="1" t="b">
        <v>0</v>
      </c>
      <c r="I287" s="2"/>
    </row>
    <row r="288" spans="1:9">
      <c r="A288" s="2" t="str">
        <f ca="1"/>
        <v/>
      </c>
      <c r="B288" s="1" t="str">
        <v/>
      </c>
      <c r="C288" s="1" t="str">
        <v/>
      </c>
      <c r="D288" s="1" t="str">
        <v/>
      </c>
      <c r="E288" s="1" t="str">
        <v/>
      </c>
      <c r="F288" s="1" t="str">
        <f t="shared" si="63"/>
        <v/>
      </c>
      <c r="G288" s="1" t="str">
        <f t="shared" si="64"/>
        <v/>
      </c>
      <c r="H288" s="1" t="b">
        <v>0</v>
      </c>
      <c r="I288" s="2"/>
    </row>
    <row r="289" spans="1:9">
      <c r="A289" s="2" t="str">
        <f ca="1"/>
        <v/>
      </c>
      <c r="B289" s="1" t="str">
        <v/>
      </c>
      <c r="C289" s="1" t="str">
        <v/>
      </c>
      <c r="D289" s="1" t="str">
        <v/>
      </c>
      <c r="E289" s="1" t="str">
        <v/>
      </c>
      <c r="F289" s="1" t="str">
        <f t="shared" si="63"/>
        <v/>
      </c>
      <c r="G289" s="1" t="str">
        <f t="shared" si="64"/>
        <v/>
      </c>
      <c r="H289" s="1" t="b">
        <v>0</v>
      </c>
      <c r="I289" s="2"/>
    </row>
    <row r="290" spans="1:9">
      <c r="A290" s="2" t="str">
        <f ca="1"/>
        <v/>
      </c>
      <c r="B290" s="1" t="str">
        <v/>
      </c>
      <c r="C290" s="1" t="str">
        <v/>
      </c>
      <c r="D290" s="1" t="str">
        <v/>
      </c>
      <c r="E290" s="1" t="str">
        <v/>
      </c>
      <c r="F290" s="1" t="str">
        <f t="shared" si="63"/>
        <v/>
      </c>
      <c r="G290" s="1" t="str">
        <f t="shared" si="64"/>
        <v/>
      </c>
      <c r="H290" s="1" t="b">
        <v>0</v>
      </c>
      <c r="I290" s="2"/>
    </row>
    <row r="291" spans="1:9">
      <c r="A291" s="2" t="str">
        <f ca="1"/>
        <v/>
      </c>
      <c r="B291" s="1" t="str">
        <v/>
      </c>
      <c r="C291" s="1" t="str">
        <v/>
      </c>
      <c r="D291" s="1" t="str">
        <v/>
      </c>
      <c r="E291" s="1" t="str">
        <v/>
      </c>
      <c r="F291" s="1" t="str">
        <f t="shared" si="63"/>
        <v/>
      </c>
      <c r="G291" s="1" t="str">
        <f t="shared" si="64"/>
        <v/>
      </c>
      <c r="H291" s="1" t="b">
        <v>0</v>
      </c>
      <c r="I291" s="2"/>
    </row>
    <row r="292" spans="1:9">
      <c r="A292" s="2" t="str">
        <f ca="1"/>
        <v/>
      </c>
      <c r="B292" s="1" t="str">
        <v/>
      </c>
      <c r="C292" s="1" t="str">
        <v/>
      </c>
      <c r="D292" s="1" t="str">
        <v/>
      </c>
      <c r="E292" s="1" t="str">
        <v/>
      </c>
      <c r="F292" s="1" t="str">
        <f t="shared" si="63"/>
        <v/>
      </c>
      <c r="G292" s="1" t="str">
        <f t="shared" si="64"/>
        <v/>
      </c>
      <c r="H292" s="1" t="b">
        <v>0</v>
      </c>
      <c r="I292" s="2"/>
    </row>
    <row r="293" spans="1:9">
      <c r="A293" s="2" t="str">
        <f ca="1"/>
        <v/>
      </c>
      <c r="B293" s="1" t="str">
        <v/>
      </c>
      <c r="C293" s="1" t="str">
        <v/>
      </c>
      <c r="D293" s="1" t="str">
        <v/>
      </c>
      <c r="E293" s="1" t="str">
        <v/>
      </c>
      <c r="F293" s="1" t="str">
        <f t="shared" si="63"/>
        <v/>
      </c>
      <c r="G293" s="1" t="str">
        <f t="shared" si="64"/>
        <v/>
      </c>
      <c r="H293" s="1" t="b">
        <v>0</v>
      </c>
      <c r="I293" s="2"/>
    </row>
    <row r="294" spans="1:9">
      <c r="A294" s="2" t="str">
        <f ca="1"/>
        <v/>
      </c>
      <c r="B294" s="1" t="str">
        <v/>
      </c>
      <c r="C294" s="1" t="str">
        <v/>
      </c>
      <c r="D294" s="1" t="str">
        <v/>
      </c>
      <c r="E294" s="1" t="str">
        <v/>
      </c>
      <c r="F294" s="1" t="str">
        <f t="shared" si="63"/>
        <v/>
      </c>
      <c r="G294" s="1" t="str">
        <f t="shared" si="64"/>
        <v/>
      </c>
      <c r="H294" s="1" t="b">
        <v>0</v>
      </c>
      <c r="I294" s="2"/>
    </row>
    <row r="295" spans="1:9">
      <c r="A295" s="2" t="str">
        <f ca="1"/>
        <v/>
      </c>
      <c r="B295" s="1" t="str">
        <v/>
      </c>
      <c r="C295" s="1" t="str">
        <v/>
      </c>
      <c r="D295" s="1" t="str">
        <v/>
      </c>
      <c r="E295" s="1" t="str">
        <v/>
      </c>
      <c r="F295" s="1" t="str">
        <f t="shared" si="63"/>
        <v/>
      </c>
      <c r="G295" s="1" t="str">
        <f t="shared" si="64"/>
        <v/>
      </c>
      <c r="H295" s="1" t="b">
        <v>0</v>
      </c>
      <c r="I295" s="2"/>
    </row>
    <row r="296" spans="1:9">
      <c r="A296" s="2" t="str">
        <f ca="1"/>
        <v/>
      </c>
      <c r="B296" s="1" t="str">
        <v/>
      </c>
      <c r="C296" s="1" t="str">
        <v/>
      </c>
      <c r="D296" s="1" t="str">
        <v/>
      </c>
      <c r="E296" s="1" t="str">
        <v/>
      </c>
      <c r="F296" s="1" t="str">
        <f t="shared" si="63"/>
        <v/>
      </c>
      <c r="G296" s="1" t="str">
        <f t="shared" si="64"/>
        <v/>
      </c>
      <c r="H296" s="1" t="b">
        <v>0</v>
      </c>
      <c r="I296" s="2"/>
    </row>
    <row r="297" spans="1:9">
      <c r="A297" s="2" t="str">
        <f ca="1"/>
        <v/>
      </c>
      <c r="B297" s="1" t="str">
        <v/>
      </c>
      <c r="C297" s="1" t="str">
        <v/>
      </c>
      <c r="D297" s="1" t="str">
        <v/>
      </c>
      <c r="E297" s="1" t="str">
        <v/>
      </c>
      <c r="F297" s="1" t="str">
        <f t="shared" si="63"/>
        <v/>
      </c>
      <c r="G297" s="1" t="str">
        <f t="shared" si="64"/>
        <v/>
      </c>
      <c r="H297" s="1" t="b">
        <v>0</v>
      </c>
      <c r="I297" s="2"/>
    </row>
    <row r="298" spans="1:9">
      <c r="A298" s="2" t="str">
        <f ca="1"/>
        <v/>
      </c>
      <c r="B298" s="1" t="str">
        <v/>
      </c>
      <c r="C298" s="1" t="str">
        <v/>
      </c>
      <c r="D298" s="1" t="str">
        <v/>
      </c>
      <c r="E298" s="1" t="str">
        <v/>
      </c>
      <c r="F298" s="1" t="str">
        <f t="shared" si="63"/>
        <v/>
      </c>
      <c r="G298" s="1" t="str">
        <f t="shared" si="64"/>
        <v/>
      </c>
      <c r="H298" s="1" t="b">
        <v>0</v>
      </c>
      <c r="I298" s="2"/>
    </row>
    <row r="299" spans="1:9">
      <c r="A299" s="2" t="str">
        <f ca="1"/>
        <v/>
      </c>
      <c r="B299" s="1" t="str">
        <v/>
      </c>
      <c r="C299" s="1" t="str">
        <v/>
      </c>
      <c r="D299" s="1" t="str">
        <v/>
      </c>
      <c r="E299" s="1" t="str">
        <v/>
      </c>
      <c r="F299" s="1" t="str">
        <f t="shared" si="63"/>
        <v/>
      </c>
      <c r="G299" s="1" t="str">
        <f t="shared" si="64"/>
        <v/>
      </c>
      <c r="H299" s="1" t="b">
        <v>0</v>
      </c>
      <c r="I299" s="2"/>
    </row>
    <row r="300" spans="1:9">
      <c r="A300" s="2" t="str">
        <f ca="1"/>
        <v/>
      </c>
      <c r="B300" s="1" t="str">
        <v/>
      </c>
      <c r="C300" s="1" t="str">
        <v/>
      </c>
      <c r="D300" s="1" t="str">
        <v/>
      </c>
      <c r="E300" s="1" t="str">
        <v/>
      </c>
      <c r="F300" s="1" t="str">
        <f t="shared" si="63"/>
        <v/>
      </c>
      <c r="G300" s="1" t="str">
        <f t="shared" si="64"/>
        <v/>
      </c>
      <c r="H300" s="1" t="b">
        <v>0</v>
      </c>
      <c r="I300" s="2"/>
    </row>
    <row r="301" spans="1:9">
      <c r="A301" s="2" t="str">
        <f ca="1"/>
        <v/>
      </c>
      <c r="B301" s="1" t="str">
        <v/>
      </c>
      <c r="C301" s="1" t="str">
        <v/>
      </c>
      <c r="D301" s="1" t="str">
        <v/>
      </c>
      <c r="E301" s="1" t="str">
        <v/>
      </c>
      <c r="F301" s="1" t="str">
        <f t="shared" si="63"/>
        <v/>
      </c>
      <c r="G301" s="1" t="str">
        <f t="shared" si="64"/>
        <v/>
      </c>
      <c r="H301" s="1" t="b">
        <v>0</v>
      </c>
      <c r="I301" s="2"/>
    </row>
    <row r="302" spans="1:9">
      <c r="A302" s="2" t="str">
        <f ca="1"/>
        <v/>
      </c>
      <c r="B302" s="1" t="str">
        <v/>
      </c>
      <c r="C302" s="1" t="str">
        <v/>
      </c>
      <c r="D302" s="1" t="str">
        <v/>
      </c>
      <c r="E302" s="1" t="str">
        <v/>
      </c>
      <c r="F302" s="1" t="str">
        <f t="shared" si="63"/>
        <v/>
      </c>
      <c r="G302" s="1" t="str">
        <f t="shared" si="64"/>
        <v/>
      </c>
      <c r="H302" s="1" t="b">
        <v>0</v>
      </c>
      <c r="I302" s="2"/>
    </row>
    <row r="303" spans="1:9">
      <c r="A303" s="2" t="str">
        <f ca="1"/>
        <v/>
      </c>
      <c r="B303" s="1" t="str">
        <v/>
      </c>
      <c r="C303" s="1" t="str">
        <v/>
      </c>
      <c r="D303" s="1" t="str">
        <v/>
      </c>
      <c r="E303" s="1" t="str">
        <v/>
      </c>
      <c r="F303" s="1" t="str">
        <f t="shared" si="63"/>
        <v/>
      </c>
      <c r="G303" s="1" t="str">
        <f t="shared" si="64"/>
        <v/>
      </c>
      <c r="H303" s="1" t="b">
        <v>0</v>
      </c>
      <c r="I303" s="2"/>
    </row>
    <row r="304" spans="1:9">
      <c r="A304" s="2" t="str">
        <f ca="1"/>
        <v/>
      </c>
      <c r="B304" s="1" t="str">
        <v/>
      </c>
      <c r="C304" s="1" t="str">
        <v/>
      </c>
      <c r="D304" s="1" t="str">
        <v/>
      </c>
      <c r="E304" s="1" t="str">
        <v/>
      </c>
      <c r="F304" s="1" t="str">
        <f t="shared" si="63"/>
        <v/>
      </c>
      <c r="G304" s="1" t="str">
        <f t="shared" si="64"/>
        <v/>
      </c>
      <c r="H304" s="1" t="b">
        <v>0</v>
      </c>
      <c r="I304" s="2"/>
    </row>
    <row r="305" spans="1:9">
      <c r="A305" s="2" t="str">
        <f ca="1"/>
        <v/>
      </c>
      <c r="B305" s="1" t="str">
        <v/>
      </c>
      <c r="C305" s="1" t="str">
        <v/>
      </c>
      <c r="D305" s="1" t="str">
        <v/>
      </c>
      <c r="E305" s="1" t="str">
        <v/>
      </c>
      <c r="F305" s="1" t="str">
        <f t="shared" si="63"/>
        <v/>
      </c>
      <c r="G305" s="1" t="str">
        <f t="shared" si="64"/>
        <v/>
      </c>
      <c r="H305" s="1" t="b">
        <v>0</v>
      </c>
      <c r="I305" s="2"/>
    </row>
    <row r="306" spans="1:9">
      <c r="A306" s="2" t="str">
        <f ca="1"/>
        <v/>
      </c>
      <c r="B306" s="1" t="str">
        <v/>
      </c>
      <c r="C306" s="1" t="str">
        <v/>
      </c>
      <c r="D306" s="1" t="str">
        <v/>
      </c>
      <c r="E306" s="1" t="str">
        <v/>
      </c>
      <c r="F306" s="1" t="str">
        <f t="shared" si="63"/>
        <v/>
      </c>
      <c r="G306" s="1" t="str">
        <f t="shared" si="64"/>
        <v/>
      </c>
      <c r="H306" s="1" t="b">
        <v>0</v>
      </c>
      <c r="I306" s="2"/>
    </row>
    <row r="307" spans="1:9">
      <c r="A307" s="2" t="str">
        <f ca="1"/>
        <v/>
      </c>
      <c r="B307" s="1" t="str">
        <v/>
      </c>
      <c r="C307" s="1" t="str">
        <v/>
      </c>
      <c r="D307" s="1" t="str">
        <v/>
      </c>
      <c r="E307" s="1" t="str">
        <v/>
      </c>
      <c r="F307" s="1" t="str">
        <f t="shared" si="63"/>
        <v/>
      </c>
      <c r="G307" s="1" t="str">
        <f t="shared" si="64"/>
        <v/>
      </c>
      <c r="H307" s="1" t="b">
        <v>0</v>
      </c>
      <c r="I307" s="2"/>
    </row>
    <row r="308" spans="1:9">
      <c r="A308" s="2" t="str">
        <f ca="1"/>
        <v/>
      </c>
      <c r="B308" s="1" t="str">
        <v/>
      </c>
      <c r="C308" s="1" t="str">
        <v/>
      </c>
      <c r="D308" s="1" t="str">
        <v/>
      </c>
      <c r="E308" s="1" t="str">
        <v/>
      </c>
      <c r="F308" s="1" t="str">
        <f t="shared" si="63"/>
        <v/>
      </c>
      <c r="G308" s="1" t="str">
        <f t="shared" si="64"/>
        <v/>
      </c>
      <c r="H308" s="1" t="b">
        <v>0</v>
      </c>
      <c r="I308" s="2"/>
    </row>
    <row r="309" spans="1:9">
      <c r="A309" s="2" t="str">
        <f ca="1"/>
        <v/>
      </c>
      <c r="B309" s="1" t="str">
        <v/>
      </c>
      <c r="C309" s="1" t="str">
        <v/>
      </c>
      <c r="D309" s="1" t="str">
        <v/>
      </c>
      <c r="E309" s="1" t="str">
        <v/>
      </c>
      <c r="F309" s="1" t="str">
        <f t="shared" si="63"/>
        <v/>
      </c>
      <c r="G309" s="1" t="str">
        <f t="shared" si="64"/>
        <v/>
      </c>
      <c r="H309" s="1" t="b">
        <v>0</v>
      </c>
      <c r="I309" s="2"/>
    </row>
    <row r="310" spans="1:9">
      <c r="A310" s="2" t="str">
        <f ca="1"/>
        <v/>
      </c>
      <c r="B310" s="1" t="str">
        <v/>
      </c>
      <c r="C310" s="1" t="str">
        <v/>
      </c>
      <c r="D310" s="1" t="str">
        <v/>
      </c>
      <c r="E310" s="1" t="str">
        <v/>
      </c>
      <c r="F310" s="1" t="str">
        <f t="shared" si="63"/>
        <v/>
      </c>
      <c r="G310" s="1" t="str">
        <f t="shared" si="64"/>
        <v/>
      </c>
      <c r="H310" s="1" t="b">
        <v>0</v>
      </c>
      <c r="I310" s="2"/>
    </row>
    <row r="311" spans="1:9">
      <c r="A311" s="2" t="str">
        <f ca="1"/>
        <v/>
      </c>
      <c r="B311" s="1" t="str">
        <v/>
      </c>
      <c r="C311" s="1" t="str">
        <v/>
      </c>
      <c r="D311" s="1" t="str">
        <v/>
      </c>
      <c r="E311" s="1" t="str">
        <v/>
      </c>
      <c r="F311" s="1" t="str">
        <f t="shared" si="63"/>
        <v/>
      </c>
      <c r="G311" s="1" t="str">
        <f t="shared" si="64"/>
        <v/>
      </c>
      <c r="H311" s="1" t="b">
        <v>0</v>
      </c>
      <c r="I311" s="2"/>
    </row>
    <row r="312" spans="1:9">
      <c r="A312" s="2" t="str">
        <f ca="1"/>
        <v/>
      </c>
      <c r="B312" s="1" t="str">
        <v/>
      </c>
      <c r="C312" s="1" t="str">
        <v/>
      </c>
      <c r="D312" s="1" t="str">
        <v/>
      </c>
      <c r="E312" s="1" t="str">
        <v/>
      </c>
      <c r="F312" s="1" t="str">
        <f t="shared" si="63"/>
        <v/>
      </c>
      <c r="G312" s="1" t="str">
        <f t="shared" si="64"/>
        <v/>
      </c>
      <c r="H312" s="1" t="b">
        <v>0</v>
      </c>
      <c r="I312" s="2"/>
    </row>
    <row r="313" spans="1:9">
      <c r="A313" s="2" t="str">
        <f ca="1"/>
        <v/>
      </c>
      <c r="B313" s="1" t="str">
        <v/>
      </c>
      <c r="C313" s="1" t="str">
        <v/>
      </c>
      <c r="D313" s="1" t="str">
        <v/>
      </c>
      <c r="E313" s="1" t="str">
        <v/>
      </c>
      <c r="F313" s="1" t="str">
        <f t="shared" si="63"/>
        <v/>
      </c>
      <c r="G313" s="1" t="str">
        <f t="shared" si="64"/>
        <v/>
      </c>
      <c r="H313" s="1" t="b">
        <v>0</v>
      </c>
      <c r="I313" s="2"/>
    </row>
    <row r="314" spans="1:9">
      <c r="A314" s="2" t="str">
        <f ca="1"/>
        <v/>
      </c>
      <c r="B314" s="1" t="str">
        <v/>
      </c>
      <c r="C314" s="1" t="str">
        <v/>
      </c>
      <c r="D314" s="1" t="str">
        <v/>
      </c>
      <c r="E314" s="1" t="str">
        <v/>
      </c>
      <c r="F314" s="1" t="str">
        <f t="shared" si="63"/>
        <v/>
      </c>
      <c r="G314" s="1" t="str">
        <f t="shared" si="64"/>
        <v/>
      </c>
      <c r="H314" s="1" t="b">
        <v>0</v>
      </c>
      <c r="I314" s="2"/>
    </row>
    <row r="315" spans="1:9">
      <c r="A315" s="2" t="str">
        <f ca="1"/>
        <v/>
      </c>
      <c r="B315" s="1" t="str">
        <v/>
      </c>
      <c r="C315" s="1" t="str">
        <v/>
      </c>
      <c r="D315" s="1" t="str">
        <v/>
      </c>
      <c r="E315" s="1" t="str">
        <v/>
      </c>
      <c r="F315" s="1" t="str">
        <f t="shared" si="63"/>
        <v/>
      </c>
      <c r="G315" s="1" t="str">
        <f t="shared" si="64"/>
        <v/>
      </c>
      <c r="H315" s="1" t="b">
        <v>0</v>
      </c>
      <c r="I315" s="2"/>
    </row>
    <row r="316" spans="1:9">
      <c r="A316" s="2" t="str">
        <f ca="1"/>
        <v/>
      </c>
      <c r="B316" s="1" t="str">
        <v/>
      </c>
      <c r="C316" s="1" t="str">
        <v/>
      </c>
      <c r="D316" s="1" t="str">
        <v/>
      </c>
      <c r="E316" s="1" t="str">
        <v/>
      </c>
      <c r="F316" s="1" t="str">
        <f t="shared" si="63"/>
        <v/>
      </c>
      <c r="G316" s="1" t="str">
        <f t="shared" si="64"/>
        <v/>
      </c>
      <c r="H316" s="1" t="b">
        <v>0</v>
      </c>
      <c r="I316" s="2"/>
    </row>
    <row r="317" spans="1:9">
      <c r="A317" s="2" t="str">
        <f ca="1"/>
        <v/>
      </c>
      <c r="B317" s="1" t="str">
        <v/>
      </c>
      <c r="C317" s="1" t="str">
        <v/>
      </c>
      <c r="D317" s="1" t="str">
        <v/>
      </c>
      <c r="E317" s="1" t="str">
        <v/>
      </c>
      <c r="F317" s="1" t="str">
        <f t="shared" si="63"/>
        <v/>
      </c>
      <c r="G317" s="1" t="str">
        <f t="shared" si="64"/>
        <v/>
      </c>
      <c r="H317" s="1" t="b">
        <v>0</v>
      </c>
      <c r="I317" s="2"/>
    </row>
    <row r="318" spans="1:9">
      <c r="A318" s="2" t="str">
        <f ca="1"/>
        <v/>
      </c>
      <c r="B318" s="1" t="str">
        <v/>
      </c>
      <c r="C318" s="1" t="str">
        <v/>
      </c>
      <c r="D318" s="1" t="str">
        <v/>
      </c>
      <c r="E318" s="1" t="str">
        <v/>
      </c>
      <c r="F318" s="1" t="str">
        <f t="shared" si="63"/>
        <v/>
      </c>
      <c r="G318" s="1" t="str">
        <f t="shared" si="64"/>
        <v/>
      </c>
      <c r="H318" s="1" t="b">
        <v>0</v>
      </c>
      <c r="I318" s="2"/>
    </row>
    <row r="319" spans="1:9">
      <c r="A319" s="2" t="str">
        <f ca="1"/>
        <v/>
      </c>
      <c r="B319" s="1" t="str">
        <v/>
      </c>
      <c r="C319" s="1" t="str">
        <v/>
      </c>
      <c r="D319" s="1" t="str">
        <v/>
      </c>
      <c r="E319" s="1" t="str">
        <v/>
      </c>
      <c r="F319" s="1" t="str">
        <f t="shared" si="63"/>
        <v/>
      </c>
      <c r="G319" s="1" t="str">
        <f t="shared" si="64"/>
        <v/>
      </c>
      <c r="H319" s="1" t="b">
        <v>0</v>
      </c>
      <c r="I319" s="2"/>
    </row>
    <row r="320" spans="1:9">
      <c r="A320" s="2" t="str">
        <f ca="1"/>
        <v/>
      </c>
      <c r="B320" s="1" t="str">
        <v/>
      </c>
      <c r="C320" s="1" t="str">
        <v/>
      </c>
      <c r="D320" s="1" t="str">
        <v/>
      </c>
      <c r="E320" s="1" t="str">
        <v/>
      </c>
      <c r="F320" s="1" t="str">
        <f t="shared" si="63"/>
        <v/>
      </c>
      <c r="G320" s="1" t="str">
        <f t="shared" si="64"/>
        <v/>
      </c>
      <c r="H320" s="1" t="b">
        <v>0</v>
      </c>
      <c r="I320" s="2"/>
    </row>
    <row r="321" spans="1:9">
      <c r="A321" s="2" t="str">
        <f ca="1"/>
        <v/>
      </c>
      <c r="B321" s="1" t="str">
        <v/>
      </c>
      <c r="C321" s="1" t="str">
        <v/>
      </c>
      <c r="D321" s="1" t="str">
        <v/>
      </c>
      <c r="E321" s="1" t="str">
        <v/>
      </c>
      <c r="F321" s="1" t="str">
        <f t="shared" si="63"/>
        <v/>
      </c>
      <c r="G321" s="1" t="str">
        <f t="shared" si="64"/>
        <v/>
      </c>
      <c r="H321" s="1" t="b">
        <v>0</v>
      </c>
      <c r="I321" s="2"/>
    </row>
    <row r="322" spans="1:9">
      <c r="A322" s="2" t="str">
        <f ca="1"/>
        <v/>
      </c>
      <c r="B322" s="1" t="str">
        <v/>
      </c>
      <c r="C322" s="1" t="str">
        <v/>
      </c>
      <c r="D322" s="1" t="str">
        <v/>
      </c>
      <c r="E322" s="1" t="str">
        <v/>
      </c>
      <c r="F322" s="1" t="str">
        <f t="shared" si="63"/>
        <v/>
      </c>
      <c r="G322" s="1" t="str">
        <f t="shared" si="64"/>
        <v/>
      </c>
      <c r="H322" s="1" t="b">
        <v>0</v>
      </c>
      <c r="I322" s="2"/>
    </row>
    <row r="323" spans="1:9">
      <c r="A323" s="2" t="str">
        <f ca="1"/>
        <v/>
      </c>
      <c r="B323" s="1" t="str">
        <v/>
      </c>
      <c r="C323" s="1" t="str">
        <v/>
      </c>
      <c r="D323" s="1" t="str">
        <v/>
      </c>
      <c r="E323" s="1" t="str">
        <v/>
      </c>
      <c r="F323" s="1" t="str">
        <f t="shared" si="63"/>
        <v/>
      </c>
      <c r="G323" s="1" t="str">
        <f t="shared" si="64"/>
        <v/>
      </c>
      <c r="H323" s="1" t="b">
        <v>0</v>
      </c>
      <c r="I323" s="2"/>
    </row>
    <row r="324" spans="1:9">
      <c r="A324" s="2" t="str">
        <f ca="1"/>
        <v/>
      </c>
      <c r="B324" s="1" t="str">
        <v/>
      </c>
      <c r="C324" s="1" t="str">
        <v/>
      </c>
      <c r="D324" s="1" t="str">
        <v/>
      </c>
      <c r="E324" s="1" t="str">
        <v/>
      </c>
      <c r="F324" s="1" t="str">
        <f t="shared" si="63"/>
        <v/>
      </c>
      <c r="G324" s="1" t="str">
        <f t="shared" si="64"/>
        <v/>
      </c>
      <c r="H324" s="1" t="b">
        <v>0</v>
      </c>
      <c r="I324" s="2"/>
    </row>
    <row r="325" spans="1:9">
      <c r="A325" s="2" t="str">
        <f ca="1"/>
        <v/>
      </c>
      <c r="B325" s="1" t="str">
        <v/>
      </c>
      <c r="C325" s="1" t="str">
        <v/>
      </c>
      <c r="D325" s="1" t="str">
        <v/>
      </c>
      <c r="E325" s="1" t="str">
        <v/>
      </c>
      <c r="F325" s="1" t="str">
        <f t="shared" si="63"/>
        <v/>
      </c>
      <c r="G325" s="1" t="str">
        <f t="shared" si="64"/>
        <v/>
      </c>
      <c r="H325" s="1" t="b">
        <v>0</v>
      </c>
      <c r="I325" s="2"/>
    </row>
    <row r="326" spans="1:9">
      <c r="A326" s="2" t="str">
        <f ca="1"/>
        <v/>
      </c>
      <c r="B326" s="1" t="str">
        <v/>
      </c>
      <c r="C326" s="1" t="str">
        <v/>
      </c>
      <c r="D326" s="1" t="str">
        <v/>
      </c>
      <c r="E326" s="1" t="str">
        <v/>
      </c>
      <c r="F326" s="1" t="str">
        <f t="shared" si="63"/>
        <v/>
      </c>
      <c r="G326" s="1" t="str">
        <f t="shared" si="64"/>
        <v/>
      </c>
      <c r="H326" s="1" t="b">
        <v>0</v>
      </c>
      <c r="I326" s="2"/>
    </row>
    <row r="327" spans="1:9">
      <c r="A327" s="2" t="str">
        <f ca="1"/>
        <v/>
      </c>
      <c r="B327" s="1" t="str">
        <v/>
      </c>
      <c r="C327" s="1" t="str">
        <v/>
      </c>
      <c r="D327" s="1" t="str">
        <v/>
      </c>
      <c r="E327" s="1" t="str">
        <v/>
      </c>
      <c r="F327" s="1" t="str">
        <f t="shared" si="63"/>
        <v/>
      </c>
      <c r="G327" s="1" t="str">
        <f t="shared" si="64"/>
        <v/>
      </c>
      <c r="H327" s="1" t="b">
        <v>0</v>
      </c>
      <c r="I327" s="2"/>
    </row>
    <row r="328" spans="1:9">
      <c r="A328" s="2" t="str">
        <f ca="1"/>
        <v/>
      </c>
      <c r="B328" s="1" t="str">
        <v/>
      </c>
      <c r="C328" s="1" t="str">
        <v/>
      </c>
      <c r="D328" s="1" t="str">
        <v/>
      </c>
      <c r="E328" s="1" t="str">
        <v/>
      </c>
      <c r="F328" s="1" t="str">
        <f t="shared" si="63"/>
        <v/>
      </c>
      <c r="G328" s="1" t="str">
        <f t="shared" si="64"/>
        <v/>
      </c>
      <c r="H328" s="1" t="b">
        <v>0</v>
      </c>
      <c r="I328" s="2"/>
    </row>
    <row r="329" spans="1:9">
      <c r="A329" s="2" t="str">
        <f ca="1"/>
        <v/>
      </c>
      <c r="B329" s="1" t="str">
        <v/>
      </c>
      <c r="C329" s="1" t="str">
        <v/>
      </c>
      <c r="D329" s="1" t="str">
        <v/>
      </c>
      <c r="E329" s="1" t="str">
        <v/>
      </c>
      <c r="F329" s="1" t="str">
        <f t="shared" si="63"/>
        <v/>
      </c>
      <c r="G329" s="1" t="str">
        <f t="shared" si="64"/>
        <v/>
      </c>
      <c r="H329" s="1" t="b">
        <v>0</v>
      </c>
      <c r="I329" s="2"/>
    </row>
    <row r="330" spans="1:9">
      <c r="A330" s="2" t="str">
        <f ca="1"/>
        <v/>
      </c>
      <c r="B330" s="1" t="str">
        <v/>
      </c>
      <c r="C330" s="1" t="str">
        <v/>
      </c>
      <c r="D330" s="1" t="str">
        <v/>
      </c>
      <c r="E330" s="1" t="str">
        <v/>
      </c>
      <c r="F330" s="1" t="str">
        <f t="shared" si="63"/>
        <v/>
      </c>
      <c r="G330" s="1" t="str">
        <f t="shared" si="64"/>
        <v/>
      </c>
      <c r="H330" s="1" t="b">
        <v>0</v>
      </c>
      <c r="I330" s="2"/>
    </row>
    <row r="331" spans="1:9">
      <c r="A331" s="2" t="str">
        <f ca="1"/>
        <v/>
      </c>
      <c r="B331" s="1" t="str">
        <v/>
      </c>
      <c r="C331" s="1" t="str">
        <v/>
      </c>
      <c r="D331" s="1" t="str">
        <v/>
      </c>
      <c r="E331" s="1" t="str">
        <v/>
      </c>
      <c r="F331" s="1" t="str">
        <f t="shared" si="63"/>
        <v/>
      </c>
      <c r="G331" s="1" t="str">
        <f t="shared" si="64"/>
        <v/>
      </c>
      <c r="H331" s="1" t="b">
        <v>0</v>
      </c>
      <c r="I331" s="2"/>
    </row>
    <row r="332" spans="1:9">
      <c r="A332" s="2" t="str">
        <f ca="1"/>
        <v/>
      </c>
      <c r="B332" s="1" t="str">
        <v/>
      </c>
      <c r="C332" s="1" t="str">
        <v/>
      </c>
      <c r="D332" s="1" t="str">
        <v/>
      </c>
      <c r="E332" s="1" t="str">
        <v/>
      </c>
      <c r="F332" s="1" t="str">
        <f t="shared" ref="F332:F370" si="65">IF(E332&lt;C332,B332&amp;"."&amp;C332,IF(C332&lt;E332,D332&amp;"."&amp;E332,""))</f>
        <v/>
      </c>
      <c r="G332" s="1" t="str">
        <f t="shared" ref="G332:G370" si="66">IF(E332&gt;C332,B332&amp;"."&amp;C332,IF(C332&gt;E332,D332&amp;"."&amp;E332,""))</f>
        <v/>
      </c>
      <c r="H332" s="1" t="b">
        <v>0</v>
      </c>
      <c r="I332" s="2"/>
    </row>
    <row r="333" spans="1:9">
      <c r="A333" s="2" t="str">
        <f ca="1"/>
        <v/>
      </c>
      <c r="B333" s="1" t="str">
        <v/>
      </c>
      <c r="C333" s="1" t="str">
        <v/>
      </c>
      <c r="D333" s="1" t="str">
        <v/>
      </c>
      <c r="E333" s="1" t="str">
        <v/>
      </c>
      <c r="F333" s="1" t="str">
        <f t="shared" si="65"/>
        <v/>
      </c>
      <c r="G333" s="1" t="str">
        <f t="shared" si="66"/>
        <v/>
      </c>
      <c r="H333" s="1" t="b">
        <v>0</v>
      </c>
      <c r="I333" s="2"/>
    </row>
    <row r="334" spans="1:9">
      <c r="A334" s="2" t="str">
        <f ca="1"/>
        <v/>
      </c>
      <c r="B334" s="1" t="str">
        <v/>
      </c>
      <c r="C334" s="1" t="str">
        <v/>
      </c>
      <c r="D334" s="1" t="str">
        <v/>
      </c>
      <c r="E334" s="1" t="str">
        <v/>
      </c>
      <c r="F334" s="1" t="str">
        <f t="shared" si="65"/>
        <v/>
      </c>
      <c r="G334" s="1" t="str">
        <f t="shared" si="66"/>
        <v/>
      </c>
      <c r="H334" s="1" t="b">
        <v>0</v>
      </c>
      <c r="I334" s="2"/>
    </row>
    <row r="335" spans="1:9">
      <c r="A335" s="2" t="str">
        <f ca="1"/>
        <v/>
      </c>
      <c r="B335" s="1" t="str">
        <v/>
      </c>
      <c r="C335" s="1" t="str">
        <v/>
      </c>
      <c r="D335" s="1" t="str">
        <v/>
      </c>
      <c r="E335" s="1" t="str">
        <v/>
      </c>
      <c r="F335" s="1" t="str">
        <f t="shared" si="65"/>
        <v/>
      </c>
      <c r="G335" s="1" t="str">
        <f t="shared" si="66"/>
        <v/>
      </c>
      <c r="H335" s="1" t="b">
        <v>0</v>
      </c>
      <c r="I335" s="2"/>
    </row>
    <row r="336" spans="1:9">
      <c r="A336" s="2" t="str">
        <f ca="1"/>
        <v/>
      </c>
      <c r="B336" s="1" t="str">
        <v/>
      </c>
      <c r="C336" s="1" t="str">
        <v/>
      </c>
      <c r="D336" s="1" t="str">
        <v/>
      </c>
      <c r="E336" s="1" t="str">
        <v/>
      </c>
      <c r="F336" s="1" t="str">
        <f t="shared" si="65"/>
        <v/>
      </c>
      <c r="G336" s="1" t="str">
        <f t="shared" si="66"/>
        <v/>
      </c>
      <c r="H336" s="1" t="b">
        <v>0</v>
      </c>
      <c r="I336" s="2"/>
    </row>
    <row r="337" spans="1:9">
      <c r="A337" s="2" t="str">
        <f ca="1"/>
        <v/>
      </c>
      <c r="B337" s="1" t="str">
        <v/>
      </c>
      <c r="C337" s="1" t="str">
        <v/>
      </c>
      <c r="D337" s="1" t="str">
        <v/>
      </c>
      <c r="E337" s="1" t="str">
        <v/>
      </c>
      <c r="F337" s="1" t="str">
        <f t="shared" si="65"/>
        <v/>
      </c>
      <c r="G337" s="1" t="str">
        <f t="shared" si="66"/>
        <v/>
      </c>
      <c r="H337" s="1" t="b">
        <v>0</v>
      </c>
      <c r="I337" s="2"/>
    </row>
    <row r="338" spans="1:9">
      <c r="A338" s="2" t="str">
        <f ca="1"/>
        <v/>
      </c>
      <c r="B338" s="1" t="str">
        <v/>
      </c>
      <c r="C338" s="1" t="str">
        <v/>
      </c>
      <c r="D338" s="1" t="str">
        <v/>
      </c>
      <c r="E338" s="1" t="str">
        <v/>
      </c>
      <c r="F338" s="1" t="str">
        <f t="shared" si="65"/>
        <v/>
      </c>
      <c r="G338" s="1" t="str">
        <f t="shared" si="66"/>
        <v/>
      </c>
      <c r="H338" s="1" t="b">
        <v>0</v>
      </c>
      <c r="I338" s="2"/>
    </row>
    <row r="339" spans="1:9">
      <c r="A339" s="2" t="str">
        <f ca="1"/>
        <v/>
      </c>
      <c r="B339" s="1" t="str">
        <v/>
      </c>
      <c r="C339" s="1" t="str">
        <v/>
      </c>
      <c r="D339" s="1" t="str">
        <v/>
      </c>
      <c r="E339" s="1" t="str">
        <v/>
      </c>
      <c r="F339" s="1" t="str">
        <f t="shared" si="65"/>
        <v/>
      </c>
      <c r="G339" s="1" t="str">
        <f t="shared" si="66"/>
        <v/>
      </c>
      <c r="H339" s="1" t="b">
        <v>0</v>
      </c>
      <c r="I339" s="2"/>
    </row>
    <row r="340" spans="1:9">
      <c r="A340" s="2" t="str">
        <f ca="1"/>
        <v/>
      </c>
      <c r="B340" s="1" t="str">
        <v/>
      </c>
      <c r="C340" s="1" t="str">
        <v/>
      </c>
      <c r="D340" s="1" t="str">
        <v/>
      </c>
      <c r="E340" s="1" t="str">
        <v/>
      </c>
      <c r="F340" s="1" t="str">
        <f t="shared" si="65"/>
        <v/>
      </c>
      <c r="G340" s="1" t="str">
        <f t="shared" si="66"/>
        <v/>
      </c>
      <c r="H340" s="1" t="b">
        <v>0</v>
      </c>
      <c r="I340" s="2"/>
    </row>
    <row r="341" spans="1:9">
      <c r="A341" s="2" t="str">
        <f ca="1"/>
        <v/>
      </c>
      <c r="B341" s="1" t="str">
        <v/>
      </c>
      <c r="C341" s="1" t="str">
        <v/>
      </c>
      <c r="D341" s="1" t="str">
        <v/>
      </c>
      <c r="E341" s="1" t="str">
        <v/>
      </c>
      <c r="F341" s="1" t="str">
        <f t="shared" si="65"/>
        <v/>
      </c>
      <c r="G341" s="1" t="str">
        <f t="shared" si="66"/>
        <v/>
      </c>
      <c r="H341" s="1" t="b">
        <v>0</v>
      </c>
      <c r="I341" s="2"/>
    </row>
    <row r="342" spans="1:9">
      <c r="A342" s="2" t="str">
        <f ca="1"/>
        <v/>
      </c>
      <c r="B342" s="1" t="str">
        <v/>
      </c>
      <c r="C342" s="1" t="str">
        <v/>
      </c>
      <c r="D342" s="1" t="str">
        <v/>
      </c>
      <c r="E342" s="1" t="str">
        <v/>
      </c>
      <c r="F342" s="1" t="str">
        <f t="shared" si="65"/>
        <v/>
      </c>
      <c r="G342" s="1" t="str">
        <f t="shared" si="66"/>
        <v/>
      </c>
      <c r="H342" s="1" t="b">
        <v>0</v>
      </c>
      <c r="I342" s="2"/>
    </row>
    <row r="343" spans="1:9">
      <c r="A343" s="2" t="str">
        <f ca="1"/>
        <v/>
      </c>
      <c r="B343" s="1" t="str">
        <v/>
      </c>
      <c r="C343" s="1" t="str">
        <v/>
      </c>
      <c r="D343" s="1" t="str">
        <v/>
      </c>
      <c r="E343" s="1" t="str">
        <v/>
      </c>
      <c r="F343" s="1" t="str">
        <f t="shared" si="65"/>
        <v/>
      </c>
      <c r="G343" s="1" t="str">
        <f t="shared" si="66"/>
        <v/>
      </c>
      <c r="H343" s="1" t="b">
        <v>0</v>
      </c>
      <c r="I343" s="2"/>
    </row>
    <row r="344" spans="1:9">
      <c r="A344" s="2" t="str">
        <f ca="1"/>
        <v/>
      </c>
      <c r="B344" s="1" t="str">
        <v/>
      </c>
      <c r="C344" s="1" t="str">
        <v/>
      </c>
      <c r="D344" s="1" t="str">
        <v/>
      </c>
      <c r="E344" s="1" t="str">
        <v/>
      </c>
      <c r="F344" s="1" t="str">
        <f t="shared" si="65"/>
        <v/>
      </c>
      <c r="G344" s="1" t="str">
        <f t="shared" si="66"/>
        <v/>
      </c>
      <c r="H344" s="1" t="b">
        <v>0</v>
      </c>
      <c r="I344" s="2"/>
    </row>
    <row r="345" spans="1:9">
      <c r="A345" s="2" t="str">
        <f ca="1"/>
        <v/>
      </c>
      <c r="B345" s="1" t="str">
        <v/>
      </c>
      <c r="C345" s="1" t="str">
        <v/>
      </c>
      <c r="D345" s="1" t="str">
        <v/>
      </c>
      <c r="E345" s="1" t="str">
        <v/>
      </c>
      <c r="F345" s="1" t="str">
        <f t="shared" si="65"/>
        <v/>
      </c>
      <c r="G345" s="1" t="str">
        <f t="shared" si="66"/>
        <v/>
      </c>
      <c r="H345" s="1" t="b">
        <v>0</v>
      </c>
      <c r="I345" s="2"/>
    </row>
    <row r="346" spans="1:9">
      <c r="A346" s="2" t="str">
        <f ca="1"/>
        <v/>
      </c>
      <c r="B346" s="1" t="str">
        <v/>
      </c>
      <c r="C346" s="1" t="str">
        <v/>
      </c>
      <c r="D346" s="1" t="str">
        <v/>
      </c>
      <c r="E346" s="1" t="str">
        <v/>
      </c>
      <c r="F346" s="1" t="str">
        <f t="shared" si="65"/>
        <v/>
      </c>
      <c r="G346" s="1" t="str">
        <f t="shared" si="66"/>
        <v/>
      </c>
      <c r="H346" s="1" t="b">
        <v>0</v>
      </c>
      <c r="I346" s="2"/>
    </row>
    <row r="347" spans="1:9">
      <c r="A347" s="2" t="str">
        <f ca="1"/>
        <v/>
      </c>
      <c r="B347" s="1" t="str">
        <v/>
      </c>
      <c r="C347" s="1" t="str">
        <v/>
      </c>
      <c r="D347" s="1" t="str">
        <v/>
      </c>
      <c r="E347" s="1" t="str">
        <v/>
      </c>
      <c r="F347" s="1" t="str">
        <f t="shared" si="65"/>
        <v/>
      </c>
      <c r="G347" s="1" t="str">
        <f t="shared" si="66"/>
        <v/>
      </c>
      <c r="H347" s="1" t="b">
        <v>0</v>
      </c>
      <c r="I347" s="2"/>
    </row>
    <row r="348" spans="1:9">
      <c r="A348" s="2" t="str">
        <f ca="1"/>
        <v/>
      </c>
      <c r="B348" s="1" t="str">
        <v/>
      </c>
      <c r="C348" s="1" t="str">
        <v/>
      </c>
      <c r="D348" s="1" t="str">
        <v/>
      </c>
      <c r="E348" s="1" t="str">
        <v/>
      </c>
      <c r="F348" s="1" t="str">
        <f t="shared" si="65"/>
        <v/>
      </c>
      <c r="G348" s="1" t="str">
        <f t="shared" si="66"/>
        <v/>
      </c>
      <c r="H348" s="1" t="b">
        <v>0</v>
      </c>
      <c r="I348" s="2"/>
    </row>
    <row r="349" spans="1:9">
      <c r="A349" s="2" t="str">
        <f ca="1"/>
        <v/>
      </c>
      <c r="B349" s="1" t="str">
        <v/>
      </c>
      <c r="C349" s="1" t="str">
        <v/>
      </c>
      <c r="D349" s="1" t="str">
        <v/>
      </c>
      <c r="E349" s="1" t="str">
        <v/>
      </c>
      <c r="F349" s="1" t="str">
        <f t="shared" si="65"/>
        <v/>
      </c>
      <c r="G349" s="1" t="str">
        <f t="shared" si="66"/>
        <v/>
      </c>
      <c r="H349" s="1" t="b">
        <v>0</v>
      </c>
      <c r="I349" s="2"/>
    </row>
    <row r="350" spans="1:9">
      <c r="A350" s="2" t="str">
        <f ca="1"/>
        <v/>
      </c>
      <c r="B350" s="1" t="str">
        <v/>
      </c>
      <c r="C350" s="1" t="str">
        <v/>
      </c>
      <c r="D350" s="1" t="str">
        <v/>
      </c>
      <c r="E350" s="1" t="str">
        <v/>
      </c>
      <c r="F350" s="1" t="str">
        <f t="shared" si="65"/>
        <v/>
      </c>
      <c r="G350" s="1" t="str">
        <f t="shared" si="66"/>
        <v/>
      </c>
      <c r="H350" s="1" t="b">
        <v>0</v>
      </c>
      <c r="I350" s="2"/>
    </row>
    <row r="351" spans="1:9">
      <c r="A351" s="2" t="str">
        <f ca="1"/>
        <v/>
      </c>
      <c r="B351" s="1" t="str">
        <v/>
      </c>
      <c r="C351" s="1" t="str">
        <v/>
      </c>
      <c r="D351" s="1" t="str">
        <v/>
      </c>
      <c r="E351" s="1" t="str">
        <v/>
      </c>
      <c r="F351" s="1" t="str">
        <f t="shared" si="65"/>
        <v/>
      </c>
      <c r="G351" s="1" t="str">
        <f t="shared" si="66"/>
        <v/>
      </c>
      <c r="H351" s="1" t="b">
        <v>0</v>
      </c>
      <c r="I351" s="2"/>
    </row>
    <row r="352" spans="1:9">
      <c r="A352" s="2" t="str">
        <f ca="1"/>
        <v/>
      </c>
      <c r="B352" s="1" t="str">
        <v/>
      </c>
      <c r="C352" s="1" t="str">
        <v/>
      </c>
      <c r="D352" s="1" t="str">
        <v/>
      </c>
      <c r="E352" s="1" t="str">
        <v/>
      </c>
      <c r="F352" s="1" t="str">
        <f t="shared" si="65"/>
        <v/>
      </c>
      <c r="G352" s="1" t="str">
        <f t="shared" si="66"/>
        <v/>
      </c>
      <c r="H352" s="1" t="b">
        <v>0</v>
      </c>
      <c r="I352" s="2"/>
    </row>
    <row r="353" spans="1:9">
      <c r="A353" s="2" t="str">
        <f ca="1"/>
        <v/>
      </c>
      <c r="B353" s="1" t="str">
        <v/>
      </c>
      <c r="C353" s="1" t="str">
        <v/>
      </c>
      <c r="D353" s="1" t="str">
        <v/>
      </c>
      <c r="E353" s="1" t="str">
        <v/>
      </c>
      <c r="F353" s="1" t="str">
        <f t="shared" si="65"/>
        <v/>
      </c>
      <c r="G353" s="1" t="str">
        <f t="shared" si="66"/>
        <v/>
      </c>
      <c r="H353" s="1" t="b">
        <v>0</v>
      </c>
      <c r="I353" s="2"/>
    </row>
    <row r="354" spans="1:9">
      <c r="A354" s="2" t="str">
        <f ca="1"/>
        <v/>
      </c>
      <c r="B354" s="1" t="str">
        <v/>
      </c>
      <c r="C354" s="1" t="str">
        <v/>
      </c>
      <c r="D354" s="1" t="str">
        <v/>
      </c>
      <c r="E354" s="1" t="str">
        <v/>
      </c>
      <c r="F354" s="1" t="str">
        <f t="shared" si="65"/>
        <v/>
      </c>
      <c r="G354" s="1" t="str">
        <f t="shared" si="66"/>
        <v/>
      </c>
      <c r="H354" s="1" t="b">
        <v>0</v>
      </c>
      <c r="I354" s="2"/>
    </row>
    <row r="355" spans="1:9">
      <c r="A355" s="2" t="str">
        <f ca="1"/>
        <v/>
      </c>
      <c r="B355" s="1" t="str">
        <v/>
      </c>
      <c r="C355" s="1" t="str">
        <v/>
      </c>
      <c r="D355" s="1" t="str">
        <v/>
      </c>
      <c r="E355" s="1" t="str">
        <v/>
      </c>
      <c r="F355" s="1" t="str">
        <f t="shared" si="65"/>
        <v/>
      </c>
      <c r="G355" s="1" t="str">
        <f t="shared" si="66"/>
        <v/>
      </c>
      <c r="H355" s="1" t="b">
        <v>0</v>
      </c>
      <c r="I355" s="2"/>
    </row>
    <row r="356" spans="1:9">
      <c r="A356" s="2" t="str">
        <f ca="1"/>
        <v/>
      </c>
      <c r="B356" s="1" t="str">
        <v/>
      </c>
      <c r="C356" s="1" t="str">
        <v/>
      </c>
      <c r="D356" s="1" t="str">
        <v/>
      </c>
      <c r="E356" s="1" t="str">
        <v/>
      </c>
      <c r="F356" s="1" t="str">
        <f t="shared" si="65"/>
        <v/>
      </c>
      <c r="G356" s="1" t="str">
        <f t="shared" si="66"/>
        <v/>
      </c>
      <c r="H356" s="1" t="b">
        <v>0</v>
      </c>
      <c r="I356" s="2"/>
    </row>
    <row r="357" spans="1:9">
      <c r="A357" s="2" t="str">
        <f ca="1"/>
        <v/>
      </c>
      <c r="B357" s="1" t="str">
        <v/>
      </c>
      <c r="C357" s="1" t="str">
        <v/>
      </c>
      <c r="D357" s="1" t="str">
        <v/>
      </c>
      <c r="E357" s="1" t="str">
        <v/>
      </c>
      <c r="F357" s="1" t="str">
        <f t="shared" si="65"/>
        <v/>
      </c>
      <c r="G357" s="1" t="str">
        <f t="shared" si="66"/>
        <v/>
      </c>
      <c r="H357" s="1" t="b">
        <v>0</v>
      </c>
      <c r="I357" s="2"/>
    </row>
    <row r="358" spans="1:9">
      <c r="A358" s="2" t="str">
        <f ca="1"/>
        <v/>
      </c>
      <c r="B358" s="1" t="str">
        <v/>
      </c>
      <c r="C358" s="1" t="str">
        <v/>
      </c>
      <c r="D358" s="1" t="str">
        <v/>
      </c>
      <c r="E358" s="1" t="str">
        <v/>
      </c>
      <c r="F358" s="1" t="str">
        <f t="shared" si="65"/>
        <v/>
      </c>
      <c r="G358" s="1" t="str">
        <f t="shared" si="66"/>
        <v/>
      </c>
      <c r="H358" s="1" t="b">
        <v>0</v>
      </c>
      <c r="I358" s="2"/>
    </row>
    <row r="359" spans="1:9">
      <c r="A359" s="2" t="str">
        <f ca="1"/>
        <v/>
      </c>
      <c r="B359" s="1" t="str">
        <v/>
      </c>
      <c r="C359" s="1" t="str">
        <v/>
      </c>
      <c r="D359" s="1" t="str">
        <v/>
      </c>
      <c r="E359" s="1" t="str">
        <v/>
      </c>
      <c r="F359" s="1" t="str">
        <f t="shared" si="65"/>
        <v/>
      </c>
      <c r="G359" s="1" t="str">
        <f t="shared" si="66"/>
        <v/>
      </c>
      <c r="H359" s="1" t="b">
        <v>0</v>
      </c>
      <c r="I359" s="2"/>
    </row>
    <row r="360" spans="1:9">
      <c r="A360" s="2" t="str">
        <f ca="1"/>
        <v/>
      </c>
      <c r="B360" s="1" t="str">
        <v/>
      </c>
      <c r="C360" s="1" t="str">
        <v/>
      </c>
      <c r="D360" s="1" t="str">
        <v/>
      </c>
      <c r="E360" s="1" t="str">
        <v/>
      </c>
      <c r="F360" s="1" t="str">
        <f t="shared" si="65"/>
        <v/>
      </c>
      <c r="G360" s="1" t="str">
        <f t="shared" si="66"/>
        <v/>
      </c>
      <c r="H360" s="1" t="b">
        <v>0</v>
      </c>
      <c r="I360" s="2"/>
    </row>
    <row r="361" spans="1:9">
      <c r="A361" s="2" t="str">
        <f ca="1"/>
        <v/>
      </c>
      <c r="B361" s="1" t="str">
        <v/>
      </c>
      <c r="C361" s="1" t="str">
        <v/>
      </c>
      <c r="D361" s="1" t="str">
        <v/>
      </c>
      <c r="E361" s="1" t="str">
        <v/>
      </c>
      <c r="F361" s="1" t="str">
        <f t="shared" si="65"/>
        <v/>
      </c>
      <c r="G361" s="1" t="str">
        <f t="shared" si="66"/>
        <v/>
      </c>
      <c r="H361" s="1" t="b">
        <v>0</v>
      </c>
      <c r="I361" s="2"/>
    </row>
    <row r="362" spans="1:9">
      <c r="A362" s="2" t="str">
        <f ca="1"/>
        <v/>
      </c>
      <c r="B362" s="1" t="str">
        <v/>
      </c>
      <c r="C362" s="1" t="str">
        <v/>
      </c>
      <c r="D362" s="1" t="str">
        <v/>
      </c>
      <c r="E362" s="1" t="str">
        <v/>
      </c>
      <c r="F362" s="1" t="str">
        <f t="shared" si="65"/>
        <v/>
      </c>
      <c r="G362" s="1" t="str">
        <f t="shared" si="66"/>
        <v/>
      </c>
      <c r="H362" s="1" t="b">
        <v>0</v>
      </c>
      <c r="I362" s="2"/>
    </row>
    <row r="363" spans="1:9">
      <c r="A363" s="2" t="str">
        <f ca="1"/>
        <v/>
      </c>
      <c r="B363" s="1" t="str">
        <v/>
      </c>
      <c r="C363" s="1" t="str">
        <v/>
      </c>
      <c r="D363" s="1" t="str">
        <v/>
      </c>
      <c r="E363" s="1" t="str">
        <v/>
      </c>
      <c r="F363" s="1" t="str">
        <f t="shared" si="65"/>
        <v/>
      </c>
      <c r="G363" s="1" t="str">
        <f t="shared" si="66"/>
        <v/>
      </c>
      <c r="H363" s="1" t="b">
        <v>0</v>
      </c>
      <c r="I363" s="2"/>
    </row>
    <row r="364" spans="1:9">
      <c r="A364" s="2" t="str">
        <f ca="1"/>
        <v/>
      </c>
      <c r="B364" s="1" t="str">
        <v/>
      </c>
      <c r="C364" s="1" t="str">
        <v/>
      </c>
      <c r="D364" s="1" t="str">
        <v/>
      </c>
      <c r="E364" s="1" t="str">
        <v/>
      </c>
      <c r="F364" s="1" t="str">
        <f t="shared" si="65"/>
        <v/>
      </c>
      <c r="G364" s="1" t="str">
        <f t="shared" si="66"/>
        <v/>
      </c>
      <c r="H364" s="1" t="b">
        <v>0</v>
      </c>
      <c r="I364" s="2"/>
    </row>
    <row r="365" spans="1:9">
      <c r="A365" s="2" t="str">
        <f ca="1"/>
        <v/>
      </c>
      <c r="B365" s="1" t="str">
        <v/>
      </c>
      <c r="C365" s="1" t="str">
        <v/>
      </c>
      <c r="D365" s="1" t="str">
        <v/>
      </c>
      <c r="E365" s="1" t="str">
        <v/>
      </c>
      <c r="F365" s="1" t="str">
        <f t="shared" si="65"/>
        <v/>
      </c>
      <c r="G365" s="1" t="str">
        <f t="shared" si="66"/>
        <v/>
      </c>
      <c r="H365" s="1" t="b">
        <v>0</v>
      </c>
      <c r="I365" s="2"/>
    </row>
    <row r="366" spans="1:9">
      <c r="A366" s="2" t="str">
        <f ca="1"/>
        <v/>
      </c>
      <c r="B366" s="1" t="str">
        <v/>
      </c>
      <c r="C366" s="1" t="str">
        <v/>
      </c>
      <c r="D366" s="1" t="str">
        <v/>
      </c>
      <c r="E366" s="1" t="str">
        <v/>
      </c>
      <c r="F366" s="1" t="str">
        <f t="shared" si="65"/>
        <v/>
      </c>
      <c r="G366" s="1" t="str">
        <f t="shared" si="66"/>
        <v/>
      </c>
      <c r="H366" s="1" t="b">
        <v>0</v>
      </c>
      <c r="I366" s="2"/>
    </row>
    <row r="367" spans="1:9">
      <c r="A367" s="2" t="str">
        <f ca="1"/>
        <v/>
      </c>
      <c r="B367" s="1" t="str">
        <v/>
      </c>
      <c r="C367" s="1" t="str">
        <v/>
      </c>
      <c r="D367" s="1" t="str">
        <v/>
      </c>
      <c r="E367" s="1" t="str">
        <v/>
      </c>
      <c r="F367" s="1" t="str">
        <f t="shared" si="65"/>
        <v/>
      </c>
      <c r="G367" s="1" t="str">
        <f t="shared" si="66"/>
        <v/>
      </c>
      <c r="H367" s="1" t="b">
        <v>0</v>
      </c>
      <c r="I367" s="2"/>
    </row>
    <row r="368" spans="1:9">
      <c r="A368" s="2" t="str">
        <f ca="1"/>
        <v/>
      </c>
      <c r="B368" s="1" t="str">
        <v/>
      </c>
      <c r="C368" s="1" t="str">
        <v/>
      </c>
      <c r="D368" s="1" t="str">
        <v/>
      </c>
      <c r="E368" s="1" t="str">
        <v/>
      </c>
      <c r="F368" s="1" t="str">
        <f t="shared" si="65"/>
        <v/>
      </c>
      <c r="G368" s="1" t="str">
        <f t="shared" si="66"/>
        <v/>
      </c>
      <c r="H368" s="1" t="b">
        <v>0</v>
      </c>
      <c r="I368" s="2"/>
    </row>
    <row r="369" spans="1:9">
      <c r="A369" s="2" t="str">
        <f ca="1"/>
        <v/>
      </c>
      <c r="B369" s="1" t="str">
        <v/>
      </c>
      <c r="C369" s="1" t="str">
        <v/>
      </c>
      <c r="D369" s="1" t="str">
        <v/>
      </c>
      <c r="E369" s="1" t="str">
        <v/>
      </c>
      <c r="F369" s="1" t="str">
        <f t="shared" si="65"/>
        <v/>
      </c>
      <c r="G369" s="1" t="str">
        <f t="shared" si="66"/>
        <v/>
      </c>
      <c r="H369" s="1" t="b">
        <v>0</v>
      </c>
      <c r="I369" s="2"/>
    </row>
    <row r="370" spans="1:9">
      <c r="A370" s="2" t="str">
        <f ca="1"/>
        <v/>
      </c>
      <c r="B370" s="1" t="str">
        <v/>
      </c>
      <c r="C370" s="1" t="str">
        <v/>
      </c>
      <c r="D370" s="1" t="str">
        <v/>
      </c>
      <c r="E370" s="1" t="str">
        <v/>
      </c>
      <c r="F370" s="1" t="str">
        <f t="shared" si="65"/>
        <v/>
      </c>
      <c r="G370" s="1" t="str">
        <f t="shared" si="66"/>
        <v/>
      </c>
      <c r="H370" s="1" t="b">
        <v>0</v>
      </c>
      <c r="I370" s="2"/>
    </row>
    <row r="371" spans="1:9">
      <c r="A371" s="2" t="str">
        <f ca="1"/>
        <v/>
      </c>
      <c r="B371" s="1" t="str">
        <v/>
      </c>
      <c r="C371" s="1" t="str">
        <v/>
      </c>
      <c r="D371" s="1" t="str">
        <v/>
      </c>
      <c r="E371" s="1" t="str">
        <v/>
      </c>
      <c r="H371" s="1" t="b">
        <v>0</v>
      </c>
      <c r="I371" s="2"/>
    </row>
    <row r="372" spans="1:9">
      <c r="A372" s="2" t="str">
        <f ca="1"/>
        <v/>
      </c>
      <c r="B372" s="1" t="str">
        <v/>
      </c>
      <c r="C372" s="1" t="str">
        <v/>
      </c>
      <c r="D372" s="1" t="str">
        <v/>
      </c>
      <c r="E372" s="1" t="str">
        <v/>
      </c>
      <c r="H372" s="1" t="b">
        <v>0</v>
      </c>
      <c r="I372" s="2"/>
    </row>
    <row r="373" spans="1:9">
      <c r="A373" s="2" t="str">
        <f ca="1"/>
        <v/>
      </c>
      <c r="B373" s="1" t="str">
        <v/>
      </c>
      <c r="C373" s="1" t="str">
        <v/>
      </c>
      <c r="D373" s="1" t="str">
        <v/>
      </c>
      <c r="E373" s="1" t="str">
        <v/>
      </c>
      <c r="H373" s="1" t="b">
        <v>0</v>
      </c>
      <c r="I373" s="2"/>
    </row>
    <row r="374" spans="1:9">
      <c r="A374" s="2" t="str">
        <f ca="1"/>
        <v/>
      </c>
      <c r="B374" s="1" t="str">
        <v/>
      </c>
      <c r="C374" s="1" t="str">
        <v/>
      </c>
      <c r="D374" s="1" t="str">
        <v/>
      </c>
      <c r="E374" s="1" t="str">
        <v/>
      </c>
      <c r="H374" s="1" t="b">
        <v>0</v>
      </c>
      <c r="I374" s="2"/>
    </row>
    <row r="375" spans="1:9">
      <c r="A375" s="2" t="str">
        <f ca="1"/>
        <v/>
      </c>
      <c r="B375" s="1" t="str">
        <v/>
      </c>
      <c r="C375" s="1" t="str">
        <v/>
      </c>
      <c r="D375" s="1" t="str">
        <v/>
      </c>
      <c r="E375" s="1" t="str">
        <v/>
      </c>
      <c r="H375" s="1" t="b">
        <v>0</v>
      </c>
      <c r="I375" s="2"/>
    </row>
    <row r="376" spans="1:9">
      <c r="A376" s="2" t="str">
        <f ca="1"/>
        <v/>
      </c>
      <c r="B376" s="1" t="str">
        <v/>
      </c>
      <c r="C376" s="1" t="str">
        <v/>
      </c>
      <c r="D376" s="1" t="str">
        <v/>
      </c>
      <c r="E376" s="1" t="str">
        <v/>
      </c>
      <c r="H376" s="1" t="b">
        <v>0</v>
      </c>
      <c r="I376" s="2"/>
    </row>
    <row r="377" spans="1:9">
      <c r="A377" s="2" t="str">
        <f ca="1"/>
        <v/>
      </c>
      <c r="B377" s="1" t="str">
        <v/>
      </c>
      <c r="C377" s="1" t="str">
        <v/>
      </c>
      <c r="D377" s="1" t="str">
        <v/>
      </c>
      <c r="E377" s="1" t="str">
        <v/>
      </c>
      <c r="H377" s="1" t="b">
        <v>0</v>
      </c>
      <c r="I377" s="2"/>
    </row>
    <row r="378" spans="1:9">
      <c r="A378" s="2" t="str">
        <f ca="1"/>
        <v/>
      </c>
      <c r="B378" s="1" t="str">
        <v/>
      </c>
      <c r="C378" s="1" t="str">
        <v/>
      </c>
      <c r="D378" s="1" t="str">
        <v/>
      </c>
      <c r="E378" s="1" t="str">
        <v/>
      </c>
      <c r="H378" s="1" t="b">
        <v>0</v>
      </c>
      <c r="I378" s="2"/>
    </row>
    <row r="379" spans="1:9">
      <c r="A379" s="2" t="str">
        <f ca="1"/>
        <v/>
      </c>
      <c r="B379" s="1" t="str">
        <v/>
      </c>
      <c r="C379" s="1" t="str">
        <v/>
      </c>
      <c r="D379" s="1" t="str">
        <v/>
      </c>
      <c r="E379" s="1" t="str">
        <v/>
      </c>
      <c r="H379" s="1" t="b">
        <v>0</v>
      </c>
      <c r="I379" s="2"/>
    </row>
    <row r="380" spans="1:9">
      <c r="A380" s="2" t="str">
        <f ca="1"/>
        <v/>
      </c>
      <c r="B380" s="1" t="str">
        <v/>
      </c>
      <c r="C380" s="1" t="str">
        <v/>
      </c>
      <c r="D380" s="1" t="str">
        <v/>
      </c>
      <c r="E380" s="1" t="str">
        <v/>
      </c>
      <c r="H380" s="1" t="b">
        <v>0</v>
      </c>
      <c r="I380" s="2"/>
    </row>
    <row r="381" spans="1:9">
      <c r="A381" s="2" t="str">
        <f ca="1"/>
        <v/>
      </c>
      <c r="B381" s="1" t="str">
        <v/>
      </c>
      <c r="C381" s="1" t="str">
        <v/>
      </c>
      <c r="D381" s="1" t="str">
        <v/>
      </c>
      <c r="E381" s="1" t="str">
        <v/>
      </c>
      <c r="H381" s="1" t="b">
        <v>0</v>
      </c>
      <c r="I381" s="2"/>
    </row>
    <row r="382" spans="1:9">
      <c r="A382" s="2" t="str">
        <f ca="1"/>
        <v/>
      </c>
      <c r="B382" s="1" t="str">
        <v/>
      </c>
      <c r="C382" s="1" t="str">
        <v/>
      </c>
      <c r="D382" s="1" t="str">
        <v/>
      </c>
      <c r="E382" s="1" t="str">
        <v/>
      </c>
      <c r="H382" s="1" t="b">
        <v>0</v>
      </c>
      <c r="I382" s="2"/>
    </row>
    <row r="383" spans="1:9">
      <c r="A383" s="2" t="str">
        <f ca="1"/>
        <v/>
      </c>
      <c r="B383" s="1" t="str">
        <v/>
      </c>
      <c r="C383" s="1" t="str">
        <v/>
      </c>
      <c r="D383" s="1" t="str">
        <v/>
      </c>
      <c r="E383" s="1" t="str">
        <v/>
      </c>
      <c r="H383" s="1" t="b">
        <v>0</v>
      </c>
      <c r="I383" s="2"/>
    </row>
    <row r="384" spans="1:9">
      <c r="A384" s="2" t="str">
        <f ca="1"/>
        <v/>
      </c>
      <c r="B384" s="1" t="str">
        <v/>
      </c>
      <c r="C384" s="1" t="str">
        <v/>
      </c>
      <c r="D384" s="1" t="str">
        <v/>
      </c>
      <c r="E384" s="1" t="str">
        <v/>
      </c>
      <c r="H384" s="1" t="b">
        <v>0</v>
      </c>
      <c r="I384" s="2"/>
    </row>
    <row r="385" spans="1:9">
      <c r="A385" s="2" t="str">
        <f ca="1"/>
        <v/>
      </c>
      <c r="B385" s="1" t="str">
        <v/>
      </c>
      <c r="C385" s="1" t="str">
        <v/>
      </c>
      <c r="D385" s="1" t="str">
        <v/>
      </c>
      <c r="E385" s="1" t="str">
        <v/>
      </c>
      <c r="H385" s="1" t="b">
        <v>0</v>
      </c>
      <c r="I385" s="2"/>
    </row>
    <row r="386" spans="1:9">
      <c r="A386" s="2" t="str">
        <f ca="1"/>
        <v/>
      </c>
      <c r="B386" s="1" t="str">
        <v/>
      </c>
      <c r="C386" s="1" t="str">
        <v/>
      </c>
      <c r="D386" s="1" t="str">
        <v/>
      </c>
      <c r="E386" s="1" t="str">
        <v/>
      </c>
      <c r="H386" s="1" t="b">
        <v>0</v>
      </c>
      <c r="I386" s="2"/>
    </row>
    <row r="387" spans="1:9">
      <c r="A387" s="2" t="str">
        <f ca="1"/>
        <v/>
      </c>
      <c r="B387" s="1" t="str">
        <v/>
      </c>
      <c r="C387" s="1" t="str">
        <v/>
      </c>
      <c r="D387" s="1" t="str">
        <v/>
      </c>
      <c r="E387" s="1" t="str">
        <v/>
      </c>
      <c r="H387" s="1" t="b">
        <v>0</v>
      </c>
      <c r="I387" s="2"/>
    </row>
    <row r="388" spans="1:9">
      <c r="A388" s="2" t="str">
        <f ca="1"/>
        <v/>
      </c>
      <c r="B388" s="1" t="str">
        <v/>
      </c>
      <c r="C388" s="1" t="str">
        <v/>
      </c>
      <c r="D388" s="1" t="str">
        <v/>
      </c>
      <c r="E388" s="1" t="str">
        <v/>
      </c>
      <c r="H388" s="1" t="b">
        <v>0</v>
      </c>
      <c r="I388" s="2"/>
    </row>
    <row r="389" spans="1:9">
      <c r="A389" s="2" t="str">
        <f ca="1"/>
        <v/>
      </c>
      <c r="B389" s="1" t="str">
        <v/>
      </c>
      <c r="C389" s="1" t="str">
        <v/>
      </c>
      <c r="D389" s="1" t="str">
        <v/>
      </c>
      <c r="E389" s="1" t="str">
        <v/>
      </c>
      <c r="H389" s="1" t="b">
        <v>0</v>
      </c>
      <c r="I389" s="2"/>
    </row>
    <row r="390" spans="1:9">
      <c r="A390" s="2" t="str">
        <f ca="1"/>
        <v/>
      </c>
      <c r="B390" s="1" t="str">
        <v/>
      </c>
      <c r="C390" s="1" t="str">
        <v/>
      </c>
      <c r="D390" s="1" t="str">
        <v/>
      </c>
      <c r="E390" s="1" t="str">
        <v/>
      </c>
      <c r="H390" s="1" t="b">
        <v>0</v>
      </c>
      <c r="I390" s="2"/>
    </row>
    <row r="391" spans="1:9">
      <c r="A391" s="2" t="str">
        <f ca="1"/>
        <v/>
      </c>
      <c r="B391" s="1" t="str">
        <v/>
      </c>
      <c r="C391" s="1" t="str">
        <v/>
      </c>
      <c r="D391" s="1" t="str">
        <v/>
      </c>
      <c r="E391" s="1" t="str">
        <v/>
      </c>
      <c r="H391" s="1" t="b">
        <v>0</v>
      </c>
      <c r="I391" s="2"/>
    </row>
    <row r="392" spans="1:9">
      <c r="A392" s="2" t="str">
        <f ca="1"/>
        <v/>
      </c>
      <c r="B392" s="1" t="str">
        <v/>
      </c>
      <c r="C392" s="1" t="str">
        <v/>
      </c>
      <c r="D392" s="1" t="str">
        <v/>
      </c>
      <c r="E392" s="1" t="str">
        <v/>
      </c>
      <c r="H392" s="1" t="b">
        <v>0</v>
      </c>
      <c r="I392" s="2"/>
    </row>
    <row r="393" spans="1:9">
      <c r="A393" s="2" t="str">
        <f ca="1"/>
        <v/>
      </c>
      <c r="B393" s="1" t="str">
        <v/>
      </c>
      <c r="C393" s="1" t="str">
        <v/>
      </c>
      <c r="D393" s="1" t="str">
        <v/>
      </c>
      <c r="E393" s="1" t="str">
        <v/>
      </c>
      <c r="H393" s="1" t="b">
        <v>0</v>
      </c>
      <c r="I393" s="2"/>
    </row>
    <row r="394" spans="1:9">
      <c r="A394" s="2" t="str">
        <f ca="1"/>
        <v/>
      </c>
      <c r="B394" s="1" t="str">
        <v/>
      </c>
      <c r="C394" s="1" t="str">
        <v/>
      </c>
      <c r="D394" s="1" t="str">
        <v/>
      </c>
      <c r="E394" s="1" t="str">
        <v/>
      </c>
      <c r="H394" s="1" t="b">
        <v>0</v>
      </c>
      <c r="I394" s="2"/>
    </row>
    <row r="395" spans="1:9">
      <c r="A395" s="2" t="str">
        <f ca="1"/>
        <v/>
      </c>
      <c r="B395" s="1" t="str">
        <v/>
      </c>
      <c r="C395" s="1" t="str">
        <v/>
      </c>
      <c r="D395" s="1" t="str">
        <v/>
      </c>
      <c r="E395" s="1" t="str">
        <v/>
      </c>
      <c r="H395" s="1" t="b">
        <v>0</v>
      </c>
      <c r="I395" s="2"/>
    </row>
    <row r="396" spans="1:9">
      <c r="A396" s="2" t="str">
        <f ca="1"/>
        <v/>
      </c>
      <c r="B396" s="1" t="str">
        <v/>
      </c>
      <c r="C396" s="1" t="str">
        <v/>
      </c>
      <c r="D396" s="1" t="str">
        <v/>
      </c>
      <c r="E396" s="1" t="str">
        <v/>
      </c>
      <c r="H396" s="1" t="b">
        <v>0</v>
      </c>
      <c r="I396" s="2"/>
    </row>
    <row r="397" spans="1:9">
      <c r="A397" s="2" t="str">
        <f ca="1"/>
        <v/>
      </c>
      <c r="B397" s="1" t="str">
        <v/>
      </c>
      <c r="C397" s="1" t="str">
        <v/>
      </c>
      <c r="D397" s="1" t="str">
        <v/>
      </c>
      <c r="E397" s="1" t="str">
        <v/>
      </c>
      <c r="H397" s="1" t="b">
        <v>0</v>
      </c>
      <c r="I397" s="2"/>
    </row>
    <row r="398" spans="1:9">
      <c r="A398" s="2" t="str">
        <f ca="1"/>
        <v/>
      </c>
      <c r="B398" s="1" t="str">
        <v/>
      </c>
      <c r="C398" s="1" t="str">
        <v/>
      </c>
      <c r="D398" s="1" t="str">
        <v/>
      </c>
      <c r="E398" s="1" t="str">
        <v/>
      </c>
      <c r="H398" s="1" t="b">
        <v>0</v>
      </c>
      <c r="I398" s="2"/>
    </row>
    <row r="399" spans="1:9">
      <c r="A399" s="2" t="str">
        <f ca="1"/>
        <v/>
      </c>
      <c r="B399" s="1" t="str">
        <v/>
      </c>
      <c r="C399" s="1" t="str">
        <v/>
      </c>
      <c r="D399" s="1" t="str">
        <v/>
      </c>
      <c r="E399" s="1" t="str">
        <v/>
      </c>
      <c r="H399" s="1" t="b">
        <v>0</v>
      </c>
      <c r="I399" s="2"/>
    </row>
    <row r="400" spans="1:9">
      <c r="A400" s="2" t="str">
        <f ca="1"/>
        <v/>
      </c>
      <c r="B400" s="1" t="str">
        <v/>
      </c>
      <c r="C400" s="1" t="str">
        <v/>
      </c>
      <c r="D400" s="1" t="str">
        <v/>
      </c>
      <c r="E400" s="1" t="str">
        <v/>
      </c>
      <c r="H400" s="1" t="b">
        <v>0</v>
      </c>
      <c r="I400" s="2"/>
    </row>
    <row r="401" spans="1:9">
      <c r="A401" s="2" t="str">
        <f ca="1"/>
        <v/>
      </c>
      <c r="B401" s="1" t="str">
        <v/>
      </c>
      <c r="C401" s="1" t="str">
        <v/>
      </c>
      <c r="D401" s="1" t="str">
        <v/>
      </c>
      <c r="E401" s="1" t="str">
        <v/>
      </c>
      <c r="H401" s="1" t="b">
        <v>0</v>
      </c>
      <c r="I401" s="2"/>
    </row>
    <row r="402" spans="1:9">
      <c r="A402" s="2" t="str">
        <f ca="1"/>
        <v/>
      </c>
      <c r="B402" s="1" t="str">
        <v/>
      </c>
      <c r="C402" s="1" t="str">
        <v/>
      </c>
      <c r="D402" s="1" t="str">
        <v/>
      </c>
      <c r="E402" s="1" t="str">
        <v/>
      </c>
      <c r="H402" s="1" t="b">
        <v>0</v>
      </c>
      <c r="I402" s="2"/>
    </row>
    <row r="403" spans="1:9">
      <c r="A403" s="2" t="str">
        <f ca="1"/>
        <v/>
      </c>
      <c r="B403" s="1" t="str">
        <v/>
      </c>
      <c r="C403" s="1" t="str">
        <v/>
      </c>
      <c r="D403" s="1" t="str">
        <v/>
      </c>
      <c r="E403" s="1" t="str">
        <v/>
      </c>
      <c r="H403" s="1" t="b">
        <v>0</v>
      </c>
      <c r="I403" s="2"/>
    </row>
    <row r="404" spans="1:9">
      <c r="A404" s="2" t="str">
        <f ca="1"/>
        <v/>
      </c>
      <c r="B404" s="1" t="str">
        <v/>
      </c>
      <c r="C404" s="1" t="str">
        <v/>
      </c>
      <c r="D404" s="1" t="str">
        <v/>
      </c>
      <c r="E404" s="1" t="str">
        <v/>
      </c>
      <c r="H404" s="1" t="b">
        <v>0</v>
      </c>
      <c r="I404" s="2"/>
    </row>
    <row r="405" spans="1:9">
      <c r="A405" s="2" t="str">
        <f ca="1"/>
        <v/>
      </c>
      <c r="B405" s="1" t="str">
        <v/>
      </c>
      <c r="C405" s="1" t="str">
        <v/>
      </c>
      <c r="D405" s="1" t="str">
        <v/>
      </c>
      <c r="E405" s="1" t="str">
        <v/>
      </c>
      <c r="H405" s="1" t="b">
        <v>0</v>
      </c>
      <c r="I405" s="2"/>
    </row>
    <row r="406" spans="1:9">
      <c r="A406" s="2" t="str">
        <f ca="1"/>
        <v/>
      </c>
      <c r="B406" s="1" t="str">
        <v/>
      </c>
      <c r="C406" s="1" t="str">
        <v/>
      </c>
      <c r="D406" s="1" t="str">
        <v/>
      </c>
      <c r="E406" s="1" t="str">
        <v/>
      </c>
      <c r="H406" s="1" t="b">
        <v>0</v>
      </c>
      <c r="I406" s="2"/>
    </row>
    <row r="407" spans="1:9">
      <c r="A407" s="2" t="str">
        <f ca="1"/>
        <v/>
      </c>
      <c r="B407" s="1" t="str">
        <v/>
      </c>
      <c r="C407" s="1" t="str">
        <v/>
      </c>
      <c r="D407" s="1" t="str">
        <v/>
      </c>
      <c r="E407" s="1" t="str">
        <v/>
      </c>
      <c r="H407" s="1" t="b">
        <v>0</v>
      </c>
      <c r="I407" s="2"/>
    </row>
    <row r="408" spans="1:9">
      <c r="A408" s="2" t="str">
        <f ca="1"/>
        <v/>
      </c>
      <c r="B408" s="1" t="str">
        <v/>
      </c>
      <c r="C408" s="1" t="str">
        <v/>
      </c>
      <c r="D408" s="1" t="str">
        <v/>
      </c>
      <c r="E408" s="1" t="str">
        <v/>
      </c>
      <c r="H408" s="1" t="b">
        <v>0</v>
      </c>
      <c r="I408" s="2"/>
    </row>
    <row r="409" spans="1:9">
      <c r="A409" s="2" t="str">
        <f ca="1"/>
        <v/>
      </c>
      <c r="B409" s="1" t="str">
        <v/>
      </c>
      <c r="C409" s="1" t="str">
        <v/>
      </c>
      <c r="D409" s="1" t="str">
        <v/>
      </c>
      <c r="E409" s="1" t="str">
        <v/>
      </c>
      <c r="H409" s="1" t="b">
        <v>0</v>
      </c>
      <c r="I409" s="2"/>
    </row>
    <row r="410" spans="1:9">
      <c r="A410" s="2" t="str">
        <f ca="1"/>
        <v/>
      </c>
      <c r="B410" s="1" t="str">
        <v/>
      </c>
      <c r="C410" s="1" t="str">
        <v/>
      </c>
      <c r="D410" s="1" t="str">
        <v/>
      </c>
      <c r="E410" s="1" t="str">
        <v/>
      </c>
      <c r="H410" s="1" t="b">
        <v>0</v>
      </c>
      <c r="I410" s="2"/>
    </row>
    <row r="411" spans="1:9">
      <c r="A411" s="2" t="str">
        <f ca="1"/>
        <v/>
      </c>
      <c r="B411" s="1" t="str">
        <v/>
      </c>
      <c r="C411" s="1" t="str">
        <v/>
      </c>
      <c r="D411" s="1" t="str">
        <v/>
      </c>
      <c r="E411" s="1" t="str">
        <v/>
      </c>
      <c r="H411" s="1" t="b">
        <v>0</v>
      </c>
      <c r="I411" s="2"/>
    </row>
    <row r="412" spans="1:9">
      <c r="A412" s="2" t="str">
        <f ca="1"/>
        <v/>
      </c>
      <c r="B412" s="1" t="str">
        <v/>
      </c>
      <c r="C412" s="1" t="str">
        <v/>
      </c>
      <c r="D412" s="1" t="str">
        <v/>
      </c>
      <c r="E412" s="1" t="str">
        <v/>
      </c>
      <c r="H412" s="1" t="b">
        <v>0</v>
      </c>
      <c r="I412" s="2"/>
    </row>
    <row r="413" spans="1:9">
      <c r="A413" s="2" t="str">
        <f ca="1"/>
        <v/>
      </c>
      <c r="B413" s="1" t="str">
        <v/>
      </c>
      <c r="C413" s="1" t="str">
        <v/>
      </c>
      <c r="D413" s="1" t="str">
        <v/>
      </c>
      <c r="E413" s="1" t="str">
        <v/>
      </c>
      <c r="H413" s="1" t="b">
        <v>0</v>
      </c>
      <c r="I413" s="2"/>
    </row>
    <row r="414" spans="1:9">
      <c r="A414" s="2" t="str">
        <f ca="1"/>
        <v/>
      </c>
      <c r="B414" s="1" t="str">
        <v/>
      </c>
      <c r="C414" s="1" t="str">
        <v/>
      </c>
      <c r="D414" s="1" t="str">
        <v/>
      </c>
      <c r="E414" s="1" t="str">
        <v/>
      </c>
      <c r="H414" s="1" t="b">
        <v>0</v>
      </c>
      <c r="I414" s="2"/>
    </row>
    <row r="415" spans="1:9">
      <c r="A415" s="2" t="str">
        <f ca="1"/>
        <v/>
      </c>
      <c r="B415" s="1" t="str">
        <v/>
      </c>
      <c r="C415" s="1" t="str">
        <v/>
      </c>
      <c r="D415" s="1" t="str">
        <v/>
      </c>
      <c r="E415" s="1" t="str">
        <v/>
      </c>
      <c r="H415" s="1" t="b">
        <v>0</v>
      </c>
      <c r="I415" s="2"/>
    </row>
    <row r="416" spans="1:9">
      <c r="A416" s="2" t="str">
        <f ca="1"/>
        <v/>
      </c>
      <c r="B416" s="1" t="str">
        <v/>
      </c>
      <c r="C416" s="1" t="str">
        <v/>
      </c>
      <c r="D416" s="1" t="str">
        <v/>
      </c>
      <c r="E416" s="1" t="str">
        <v/>
      </c>
      <c r="H416" s="1" t="b">
        <v>0</v>
      </c>
      <c r="I416" s="2"/>
    </row>
    <row r="417" spans="1:9">
      <c r="A417" s="2" t="str">
        <f ca="1"/>
        <v/>
      </c>
      <c r="B417" s="1" t="str">
        <v/>
      </c>
      <c r="C417" s="1" t="str">
        <v/>
      </c>
      <c r="D417" s="1" t="str">
        <v/>
      </c>
      <c r="E417" s="1" t="str">
        <v/>
      </c>
      <c r="H417" s="1" t="b">
        <v>0</v>
      </c>
      <c r="I417" s="2"/>
    </row>
    <row r="418" spans="1:9">
      <c r="A418" s="2" t="str">
        <f ca="1"/>
        <v/>
      </c>
      <c r="B418" s="1" t="str">
        <v/>
      </c>
      <c r="C418" s="1" t="str">
        <v/>
      </c>
      <c r="D418" s="1" t="str">
        <v/>
      </c>
      <c r="E418" s="1" t="str">
        <v/>
      </c>
      <c r="H418" s="1" t="b">
        <v>0</v>
      </c>
      <c r="I418" s="2"/>
    </row>
    <row r="419" spans="1:9">
      <c r="A419" s="2" t="str">
        <f ca="1"/>
        <v/>
      </c>
      <c r="B419" s="1" t="str">
        <v/>
      </c>
      <c r="C419" s="1" t="str">
        <v/>
      </c>
      <c r="D419" s="1" t="str">
        <v/>
      </c>
      <c r="E419" s="1" t="str">
        <v/>
      </c>
      <c r="H419" s="1" t="b">
        <v>0</v>
      </c>
      <c r="I419" s="2"/>
    </row>
    <row r="420" spans="1:9">
      <c r="A420" s="2" t="str">
        <f ca="1"/>
        <v/>
      </c>
      <c r="B420" s="1" t="str">
        <v/>
      </c>
      <c r="C420" s="1" t="str">
        <v/>
      </c>
      <c r="D420" s="1" t="str">
        <v/>
      </c>
      <c r="E420" s="1" t="str">
        <v/>
      </c>
      <c r="H420" s="1" t="b">
        <v>0</v>
      </c>
      <c r="I420" s="2"/>
    </row>
    <row r="421" spans="1:9">
      <c r="A421" s="2" t="str">
        <f ca="1"/>
        <v/>
      </c>
      <c r="B421" s="1" t="str">
        <v/>
      </c>
      <c r="C421" s="1" t="str">
        <v/>
      </c>
      <c r="D421" s="1" t="str">
        <v/>
      </c>
      <c r="E421" s="1" t="str">
        <v/>
      </c>
      <c r="H421" s="1" t="b">
        <v>0</v>
      </c>
      <c r="I421" s="2"/>
    </row>
    <row r="422" spans="1:9">
      <c r="A422" s="2" t="str">
        <f ca="1"/>
        <v/>
      </c>
      <c r="B422" s="1" t="str">
        <v/>
      </c>
      <c r="C422" s="1" t="str">
        <v/>
      </c>
      <c r="D422" s="1" t="str">
        <v/>
      </c>
      <c r="E422" s="1" t="str">
        <v/>
      </c>
      <c r="H422" s="1" t="b">
        <v>0</v>
      </c>
      <c r="I422" s="2"/>
    </row>
    <row r="423" spans="1:9">
      <c r="A423" s="2" t="str">
        <f ca="1"/>
        <v/>
      </c>
      <c r="B423" s="1" t="str">
        <v/>
      </c>
      <c r="C423" s="1" t="str">
        <v/>
      </c>
      <c r="D423" s="1" t="str">
        <v/>
      </c>
      <c r="E423" s="1" t="str">
        <v/>
      </c>
      <c r="H423" s="1" t="b">
        <v>0</v>
      </c>
      <c r="I423" s="2"/>
    </row>
    <row r="424" spans="1:9">
      <c r="A424" s="2" t="str">
        <f ca="1"/>
        <v/>
      </c>
      <c r="B424" s="1" t="str">
        <v/>
      </c>
      <c r="C424" s="1" t="str">
        <v/>
      </c>
      <c r="D424" s="1" t="str">
        <v/>
      </c>
      <c r="E424" s="1" t="str">
        <v/>
      </c>
      <c r="H424" s="1" t="b">
        <v>0</v>
      </c>
      <c r="I424" s="2"/>
    </row>
    <row r="425" spans="1:9">
      <c r="A425" s="2" t="str">
        <f ca="1"/>
        <v/>
      </c>
      <c r="B425" s="1" t="str">
        <v/>
      </c>
      <c r="C425" s="1" t="str">
        <v/>
      </c>
      <c r="D425" s="1" t="str">
        <v/>
      </c>
      <c r="E425" s="1" t="str">
        <v/>
      </c>
      <c r="H425" s="1" t="b">
        <v>0</v>
      </c>
      <c r="I425" s="2"/>
    </row>
    <row r="426" spans="1:9">
      <c r="A426" s="2" t="str">
        <f ca="1"/>
        <v/>
      </c>
      <c r="B426" s="1" t="str">
        <v/>
      </c>
      <c r="C426" s="1" t="str">
        <v/>
      </c>
      <c r="D426" s="1" t="str">
        <v/>
      </c>
      <c r="E426" s="1" t="str">
        <v/>
      </c>
      <c r="H426" s="1" t="b">
        <v>0</v>
      </c>
      <c r="I426" s="2"/>
    </row>
    <row r="427" spans="1:9">
      <c r="A427" s="2" t="str">
        <f ca="1"/>
        <v/>
      </c>
      <c r="B427" s="1" t="str">
        <v/>
      </c>
      <c r="C427" s="1" t="str">
        <v/>
      </c>
      <c r="D427" s="1" t="str">
        <v/>
      </c>
      <c r="E427" s="1" t="str">
        <v/>
      </c>
      <c r="H427" s="1" t="b">
        <v>0</v>
      </c>
      <c r="I427" s="2"/>
    </row>
    <row r="428" spans="1:9">
      <c r="A428" s="2" t="str">
        <f ca="1"/>
        <v/>
      </c>
      <c r="B428" s="1" t="str">
        <v/>
      </c>
      <c r="C428" s="1" t="str">
        <v/>
      </c>
      <c r="D428" s="1" t="str">
        <v/>
      </c>
      <c r="E428" s="1" t="str">
        <v/>
      </c>
      <c r="H428" s="1" t="b">
        <v>0</v>
      </c>
      <c r="I428" s="2"/>
    </row>
    <row r="429" spans="1:9">
      <c r="A429" s="2" t="str">
        <f ca="1"/>
        <v/>
      </c>
      <c r="B429" s="1" t="str">
        <v/>
      </c>
      <c r="C429" s="1" t="str">
        <v/>
      </c>
      <c r="D429" s="1" t="str">
        <v/>
      </c>
      <c r="E429" s="1" t="str">
        <v/>
      </c>
      <c r="H429" s="1" t="b">
        <v>0</v>
      </c>
      <c r="I429" s="2"/>
    </row>
    <row r="430" spans="1:9">
      <c r="A430" s="2" t="str">
        <f ca="1"/>
        <v/>
      </c>
      <c r="B430" s="1" t="str">
        <v/>
      </c>
      <c r="C430" s="1" t="str">
        <v/>
      </c>
      <c r="D430" s="1" t="str">
        <v/>
      </c>
      <c r="E430" s="1" t="str">
        <v/>
      </c>
      <c r="H430" s="1" t="b">
        <v>0</v>
      </c>
      <c r="I430" s="2"/>
    </row>
    <row r="431" spans="1:9">
      <c r="A431" s="2" t="str">
        <f ca="1"/>
        <v/>
      </c>
      <c r="B431" s="1" t="str">
        <v/>
      </c>
      <c r="C431" s="1" t="str">
        <v/>
      </c>
      <c r="D431" s="1" t="str">
        <v/>
      </c>
      <c r="E431" s="1" t="str">
        <v/>
      </c>
      <c r="H431" s="1" t="b">
        <v>0</v>
      </c>
      <c r="I431" s="2"/>
    </row>
    <row r="432" spans="1:9">
      <c r="A432" s="2" t="str">
        <f ca="1"/>
        <v/>
      </c>
      <c r="B432" s="1" t="str">
        <v/>
      </c>
      <c r="C432" s="1" t="str">
        <v/>
      </c>
      <c r="D432" s="1" t="str">
        <v/>
      </c>
      <c r="E432" s="1" t="str">
        <v/>
      </c>
      <c r="H432" s="1" t="b">
        <v>0</v>
      </c>
      <c r="I432" s="2"/>
    </row>
    <row r="433" spans="1:9">
      <c r="A433" s="2" t="str">
        <f ca="1"/>
        <v/>
      </c>
      <c r="B433" s="1" t="str">
        <v/>
      </c>
      <c r="C433" s="1" t="str">
        <v/>
      </c>
      <c r="D433" s="1" t="str">
        <v/>
      </c>
      <c r="E433" s="1" t="str">
        <v/>
      </c>
      <c r="H433" s="1" t="b">
        <v>0</v>
      </c>
      <c r="I433" s="2"/>
    </row>
    <row r="434" spans="1:9">
      <c r="A434" s="2" t="str">
        <f ca="1"/>
        <v/>
      </c>
      <c r="B434" s="1" t="str">
        <v/>
      </c>
      <c r="C434" s="1" t="str">
        <v/>
      </c>
      <c r="D434" s="1" t="str">
        <v/>
      </c>
      <c r="E434" s="1" t="str">
        <v/>
      </c>
      <c r="H434" s="1" t="b">
        <v>0</v>
      </c>
      <c r="I434" s="2"/>
    </row>
    <row r="435" spans="1:9">
      <c r="A435" s="2" t="str">
        <f ca="1"/>
        <v/>
      </c>
      <c r="B435" s="1" t="str">
        <v/>
      </c>
      <c r="C435" s="1" t="str">
        <v/>
      </c>
      <c r="D435" s="1" t="str">
        <v/>
      </c>
      <c r="E435" s="1" t="str">
        <v/>
      </c>
      <c r="H435" s="1" t="b">
        <v>0</v>
      </c>
      <c r="I435" s="2"/>
    </row>
    <row r="436" spans="1:9">
      <c r="A436" s="2" t="str">
        <f ca="1"/>
        <v/>
      </c>
      <c r="B436" s="1" t="str">
        <v/>
      </c>
      <c r="C436" s="1" t="str">
        <v/>
      </c>
      <c r="D436" s="1" t="str">
        <v/>
      </c>
      <c r="E436" s="1" t="str">
        <v/>
      </c>
      <c r="H436" s="1" t="b">
        <v>0</v>
      </c>
      <c r="I436" s="2"/>
    </row>
    <row r="437" spans="1:9">
      <c r="A437" s="2" t="str">
        <f ca="1"/>
        <v/>
      </c>
      <c r="B437" s="1" t="str">
        <v/>
      </c>
      <c r="C437" s="1" t="str">
        <v/>
      </c>
      <c r="D437" s="1" t="str">
        <v/>
      </c>
      <c r="E437" s="1" t="str">
        <v/>
      </c>
      <c r="H437" s="1" t="b">
        <v>0</v>
      </c>
      <c r="I437" s="2"/>
    </row>
    <row r="438" spans="1:9">
      <c r="A438" s="2" t="str">
        <f ca="1"/>
        <v/>
      </c>
      <c r="B438" s="1" t="str">
        <v/>
      </c>
      <c r="C438" s="1" t="str">
        <v/>
      </c>
      <c r="D438" s="1" t="str">
        <v/>
      </c>
      <c r="E438" s="1" t="str">
        <v/>
      </c>
      <c r="H438" s="1" t="b">
        <v>0</v>
      </c>
      <c r="I438" s="2"/>
    </row>
    <row r="439" spans="1:9">
      <c r="A439" s="2" t="str">
        <f ca="1"/>
        <v/>
      </c>
      <c r="B439" s="1" t="str">
        <v/>
      </c>
      <c r="C439" s="1" t="str">
        <v/>
      </c>
      <c r="D439" s="1" t="str">
        <v/>
      </c>
      <c r="E439" s="1" t="str">
        <v/>
      </c>
      <c r="H439" s="1" t="b">
        <v>0</v>
      </c>
      <c r="I439" s="2"/>
    </row>
    <row r="440" spans="1:9">
      <c r="A440" s="2" t="str">
        <f ca="1"/>
        <v/>
      </c>
      <c r="B440" s="1" t="str">
        <v/>
      </c>
      <c r="C440" s="1" t="str">
        <v/>
      </c>
      <c r="D440" s="1" t="str">
        <v/>
      </c>
      <c r="E440" s="1" t="str">
        <v/>
      </c>
      <c r="H440" s="1" t="b">
        <v>0</v>
      </c>
      <c r="I440" s="2"/>
    </row>
    <row r="441" spans="1:9">
      <c r="A441" s="2" t="str">
        <f ca="1"/>
        <v/>
      </c>
      <c r="B441" s="1" t="str">
        <v/>
      </c>
      <c r="C441" s="1" t="str">
        <v/>
      </c>
      <c r="D441" s="1" t="str">
        <v/>
      </c>
      <c r="E441" s="1" t="str">
        <v/>
      </c>
      <c r="H441" s="1" t="b">
        <v>0</v>
      </c>
      <c r="I441" s="2"/>
    </row>
    <row r="442" spans="1:9">
      <c r="A442" s="2" t="str">
        <f ca="1"/>
        <v/>
      </c>
      <c r="B442" s="1" t="str">
        <v/>
      </c>
      <c r="C442" s="1" t="str">
        <v/>
      </c>
      <c r="D442" s="1" t="str">
        <v/>
      </c>
      <c r="E442" s="1" t="str">
        <v/>
      </c>
      <c r="H442" s="1" t="b">
        <v>0</v>
      </c>
      <c r="I442" s="2"/>
    </row>
    <row r="443" spans="1:9">
      <c r="A443" s="2" t="str">
        <f ca="1"/>
        <v/>
      </c>
      <c r="B443" s="1" t="str">
        <v/>
      </c>
      <c r="C443" s="1" t="str">
        <v/>
      </c>
      <c r="D443" s="1" t="str">
        <v/>
      </c>
      <c r="E443" s="1" t="str">
        <v/>
      </c>
      <c r="H443" s="1" t="b">
        <v>0</v>
      </c>
      <c r="I443" s="2"/>
    </row>
    <row r="444" spans="1:9">
      <c r="A444" s="2" t="str">
        <f ca="1"/>
        <v/>
      </c>
      <c r="B444" s="1" t="str">
        <v/>
      </c>
      <c r="C444" s="1" t="str">
        <v/>
      </c>
      <c r="D444" s="1" t="str">
        <v/>
      </c>
      <c r="E444" s="1" t="str">
        <v/>
      </c>
      <c r="H444" s="1" t="b">
        <v>0</v>
      </c>
      <c r="I444" s="2"/>
    </row>
    <row r="445" spans="1:9">
      <c r="A445" s="2" t="str">
        <f ca="1"/>
        <v/>
      </c>
      <c r="B445" s="1" t="str">
        <v/>
      </c>
      <c r="C445" s="1" t="str">
        <v/>
      </c>
      <c r="D445" s="1" t="str">
        <v/>
      </c>
      <c r="E445" s="1" t="str">
        <v/>
      </c>
      <c r="H445" s="1" t="b">
        <v>0</v>
      </c>
      <c r="I445" s="2"/>
    </row>
    <row r="446" spans="1:9">
      <c r="A446" s="2" t="str">
        <f ca="1"/>
        <v/>
      </c>
      <c r="B446" s="1" t="str">
        <v/>
      </c>
      <c r="C446" s="1" t="str">
        <v/>
      </c>
      <c r="D446" s="1" t="str">
        <v/>
      </c>
      <c r="E446" s="1" t="str">
        <v/>
      </c>
      <c r="H446" s="1" t="b">
        <v>0</v>
      </c>
      <c r="I446" s="2"/>
    </row>
    <row r="447" spans="1:9">
      <c r="A447" s="2" t="str">
        <f ca="1"/>
        <v/>
      </c>
      <c r="B447" s="1" t="str">
        <v/>
      </c>
      <c r="C447" s="1" t="str">
        <v/>
      </c>
      <c r="D447" s="1" t="str">
        <v/>
      </c>
      <c r="E447" s="1" t="str">
        <v/>
      </c>
      <c r="H447" s="1" t="b">
        <v>0</v>
      </c>
      <c r="I447" s="2"/>
    </row>
    <row r="448" spans="1:9">
      <c r="A448" s="2" t="str">
        <f ca="1"/>
        <v/>
      </c>
      <c r="B448" s="1" t="str">
        <v/>
      </c>
      <c r="C448" s="1" t="str">
        <v/>
      </c>
      <c r="D448" s="1" t="str">
        <v/>
      </c>
      <c r="E448" s="1" t="str">
        <v/>
      </c>
      <c r="H448" s="1" t="b">
        <v>0</v>
      </c>
      <c r="I448" s="2"/>
    </row>
    <row r="449" spans="1:9">
      <c r="A449" s="2" t="str">
        <f ca="1"/>
        <v/>
      </c>
      <c r="B449" s="1" t="str">
        <v/>
      </c>
      <c r="C449" s="1" t="str">
        <v/>
      </c>
      <c r="D449" s="1" t="str">
        <v/>
      </c>
      <c r="E449" s="1" t="str">
        <v/>
      </c>
      <c r="H449" s="1" t="b">
        <v>0</v>
      </c>
      <c r="I449" s="2"/>
    </row>
    <row r="450" spans="1:9">
      <c r="A450" s="2" t="str">
        <f ca="1"/>
        <v/>
      </c>
      <c r="B450" s="1" t="str">
        <v/>
      </c>
      <c r="C450" s="1" t="str">
        <v/>
      </c>
      <c r="D450" s="1" t="str">
        <v/>
      </c>
      <c r="E450" s="1" t="str">
        <v/>
      </c>
      <c r="H450" s="1" t="b">
        <v>0</v>
      </c>
      <c r="I450" s="2"/>
    </row>
    <row r="451" spans="1:9">
      <c r="A451" s="2" t="str">
        <f ca="1"/>
        <v/>
      </c>
      <c r="B451" s="1" t="str">
        <v/>
      </c>
      <c r="C451" s="1" t="str">
        <v/>
      </c>
      <c r="D451" s="1" t="str">
        <v/>
      </c>
      <c r="E451" s="1" t="str">
        <v/>
      </c>
      <c r="H451" s="1" t="b">
        <v>0</v>
      </c>
      <c r="I451" s="2"/>
    </row>
    <row r="452" spans="1:9">
      <c r="A452" s="2" t="str">
        <f ca="1"/>
        <v/>
      </c>
      <c r="B452" s="1" t="str">
        <v/>
      </c>
      <c r="C452" s="1" t="str">
        <v/>
      </c>
      <c r="D452" s="1" t="str">
        <v/>
      </c>
      <c r="E452" s="1" t="str">
        <v/>
      </c>
      <c r="H452" s="1" t="b">
        <v>0</v>
      </c>
      <c r="I452" s="2"/>
    </row>
    <row r="453" spans="1:9">
      <c r="A453" s="2" t="str">
        <f ca="1"/>
        <v/>
      </c>
      <c r="B453" s="1" t="str">
        <v/>
      </c>
      <c r="C453" s="1" t="str">
        <v/>
      </c>
      <c r="D453" s="1" t="str">
        <v/>
      </c>
      <c r="E453" s="1" t="str">
        <v/>
      </c>
      <c r="H453" s="1" t="b">
        <v>0</v>
      </c>
      <c r="I453" s="2"/>
    </row>
    <row r="454" spans="1:9">
      <c r="A454" s="2" t="str">
        <f ca="1"/>
        <v/>
      </c>
      <c r="B454" s="1" t="str">
        <v/>
      </c>
      <c r="C454" s="1" t="str">
        <v/>
      </c>
      <c r="D454" s="1" t="str">
        <v/>
      </c>
      <c r="E454" s="1" t="str">
        <v/>
      </c>
      <c r="H454" s="1" t="b">
        <v>0</v>
      </c>
      <c r="I454" s="2"/>
    </row>
    <row r="455" spans="1:9">
      <c r="A455" s="2" t="str">
        <f ca="1"/>
        <v/>
      </c>
      <c r="B455" s="1" t="str">
        <v/>
      </c>
      <c r="C455" s="1" t="str">
        <v/>
      </c>
      <c r="D455" s="1" t="str">
        <v/>
      </c>
      <c r="E455" s="1" t="str">
        <v/>
      </c>
      <c r="H455" s="1" t="b">
        <v>0</v>
      </c>
      <c r="I455" s="2"/>
    </row>
    <row r="456" spans="1:9">
      <c r="A456" s="2" t="str">
        <f ca="1"/>
        <v/>
      </c>
      <c r="B456" s="1" t="str">
        <v/>
      </c>
      <c r="C456" s="1" t="str">
        <v/>
      </c>
      <c r="D456" s="1" t="str">
        <v/>
      </c>
      <c r="E456" s="1" t="str">
        <v/>
      </c>
      <c r="H456" s="1" t="b">
        <v>0</v>
      </c>
      <c r="I456" s="2"/>
    </row>
    <row r="457" spans="1:9">
      <c r="A457" s="2" t="str">
        <f ca="1"/>
        <v/>
      </c>
      <c r="B457" s="1" t="str">
        <v/>
      </c>
      <c r="C457" s="1" t="str">
        <v/>
      </c>
      <c r="D457" s="1" t="str">
        <v/>
      </c>
      <c r="E457" s="1" t="str">
        <v/>
      </c>
      <c r="H457" s="1" t="b">
        <v>0</v>
      </c>
      <c r="I457" s="2"/>
    </row>
    <row r="458" spans="1:9">
      <c r="A458" s="2" t="str">
        <f ca="1"/>
        <v/>
      </c>
      <c r="B458" s="1" t="str">
        <v/>
      </c>
      <c r="C458" s="1" t="str">
        <v/>
      </c>
      <c r="D458" s="1" t="str">
        <v/>
      </c>
      <c r="E458" s="1" t="str">
        <v/>
      </c>
      <c r="H458" s="1" t="b">
        <v>0</v>
      </c>
      <c r="I458" s="2"/>
    </row>
    <row r="459" spans="1:9">
      <c r="A459" s="2" t="str">
        <f ca="1"/>
        <v/>
      </c>
      <c r="B459" s="1" t="str">
        <v/>
      </c>
      <c r="C459" s="1" t="str">
        <v/>
      </c>
      <c r="D459" s="1" t="str">
        <v/>
      </c>
      <c r="E459" s="1" t="str">
        <v/>
      </c>
      <c r="H459" s="1" t="b">
        <v>0</v>
      </c>
      <c r="I459" s="2"/>
    </row>
    <row r="460" spans="1:9">
      <c r="A460" s="2" t="str">
        <f ca="1"/>
        <v/>
      </c>
      <c r="B460" s="1" t="str">
        <v/>
      </c>
      <c r="C460" s="1" t="str">
        <v/>
      </c>
      <c r="D460" s="1" t="str">
        <v/>
      </c>
      <c r="E460" s="1" t="str">
        <v/>
      </c>
      <c r="H460" s="1" t="b">
        <v>0</v>
      </c>
      <c r="I460" s="2"/>
    </row>
    <row r="461" spans="1:9">
      <c r="A461" s="2" t="str">
        <f ca="1"/>
        <v/>
      </c>
      <c r="B461" s="1" t="str">
        <v/>
      </c>
      <c r="C461" s="1" t="str">
        <v/>
      </c>
      <c r="D461" s="1" t="str">
        <v/>
      </c>
      <c r="E461" s="1" t="str">
        <v/>
      </c>
      <c r="H461" s="1" t="b">
        <v>0</v>
      </c>
      <c r="I461" s="2"/>
    </row>
    <row r="462" spans="1:9">
      <c r="A462" s="2" t="str">
        <f ca="1"/>
        <v/>
      </c>
      <c r="B462" s="1" t="str">
        <v/>
      </c>
      <c r="C462" s="1" t="str">
        <v/>
      </c>
      <c r="D462" s="1" t="str">
        <v/>
      </c>
      <c r="E462" s="1" t="str">
        <v/>
      </c>
      <c r="H462" s="1" t="b">
        <v>0</v>
      </c>
      <c r="I462" s="2"/>
    </row>
    <row r="463" spans="1:9">
      <c r="A463" s="2" t="str">
        <f ca="1"/>
        <v/>
      </c>
      <c r="B463" s="1" t="str">
        <v/>
      </c>
      <c r="C463" s="1" t="str">
        <v/>
      </c>
      <c r="D463" s="1" t="str">
        <v/>
      </c>
      <c r="E463" s="1" t="str">
        <v/>
      </c>
      <c r="H463" s="1" t="b">
        <v>0</v>
      </c>
      <c r="I463" s="2"/>
    </row>
    <row r="464" spans="1:9">
      <c r="A464" s="2" t="str">
        <f ca="1"/>
        <v/>
      </c>
      <c r="B464" s="1" t="str">
        <v/>
      </c>
      <c r="C464" s="1" t="str">
        <v/>
      </c>
      <c r="D464" s="1" t="str">
        <v/>
      </c>
      <c r="E464" s="1" t="str">
        <v/>
      </c>
      <c r="H464" s="1" t="b">
        <v>0</v>
      </c>
      <c r="I464" s="2"/>
    </row>
    <row r="465" spans="1:9">
      <c r="A465" s="2" t="str">
        <f ca="1"/>
        <v/>
      </c>
      <c r="B465" s="1" t="str">
        <v/>
      </c>
      <c r="C465" s="1" t="str">
        <v/>
      </c>
      <c r="D465" s="1" t="str">
        <v/>
      </c>
      <c r="E465" s="1" t="str">
        <v/>
      </c>
      <c r="H465" s="1" t="b">
        <v>0</v>
      </c>
      <c r="I465" s="2"/>
    </row>
    <row r="466" spans="1:9">
      <c r="A466" s="2" t="str">
        <f ca="1"/>
        <v/>
      </c>
      <c r="B466" s="1" t="str">
        <v/>
      </c>
      <c r="C466" s="1" t="str">
        <v/>
      </c>
      <c r="D466" s="1" t="str">
        <v/>
      </c>
      <c r="E466" s="1" t="str">
        <v/>
      </c>
      <c r="H466" s="1" t="b">
        <v>0</v>
      </c>
      <c r="I466" s="2"/>
    </row>
    <row r="467" spans="1:9">
      <c r="A467" s="2" t="str">
        <f ca="1"/>
        <v/>
      </c>
      <c r="B467" s="1" t="str">
        <v/>
      </c>
      <c r="C467" s="1" t="str">
        <v/>
      </c>
      <c r="D467" s="1" t="str">
        <v/>
      </c>
      <c r="E467" s="1" t="str">
        <v/>
      </c>
      <c r="H467" s="1" t="b">
        <v>0</v>
      </c>
      <c r="I467" s="2"/>
    </row>
    <row r="468" spans="1:9">
      <c r="A468" s="2" t="str">
        <f ca="1"/>
        <v/>
      </c>
      <c r="B468" s="1" t="str">
        <v/>
      </c>
      <c r="C468" s="1" t="str">
        <v/>
      </c>
      <c r="D468" s="1" t="str">
        <v/>
      </c>
      <c r="E468" s="1" t="str">
        <v/>
      </c>
      <c r="H468" s="1" t="b">
        <v>0</v>
      </c>
      <c r="I468" s="2"/>
    </row>
    <row r="469" spans="1:9">
      <c r="A469" s="2" t="str">
        <f ca="1"/>
        <v/>
      </c>
      <c r="B469" s="1" t="str">
        <v/>
      </c>
      <c r="C469" s="1" t="str">
        <v/>
      </c>
      <c r="D469" s="1" t="str">
        <v/>
      </c>
      <c r="E469" s="1" t="str">
        <v/>
      </c>
      <c r="H469" s="1" t="b">
        <v>0</v>
      </c>
      <c r="I469" s="2"/>
    </row>
    <row r="470" spans="1:9">
      <c r="A470" s="2" t="str">
        <f ca="1"/>
        <v/>
      </c>
      <c r="B470" s="1" t="str">
        <v/>
      </c>
      <c r="C470" s="1" t="str">
        <v/>
      </c>
      <c r="D470" s="1" t="str">
        <v/>
      </c>
      <c r="E470" s="1" t="str">
        <v/>
      </c>
      <c r="H470" s="1" t="b">
        <v>0</v>
      </c>
      <c r="I470" s="2"/>
    </row>
    <row r="471" spans="1:9">
      <c r="A471" s="2" t="str">
        <f ca="1"/>
        <v/>
      </c>
      <c r="B471" s="1" t="str">
        <v/>
      </c>
      <c r="C471" s="1" t="str">
        <v/>
      </c>
      <c r="D471" s="1" t="str">
        <v/>
      </c>
      <c r="E471" s="1" t="str">
        <v/>
      </c>
      <c r="H471" s="1" t="b">
        <v>0</v>
      </c>
      <c r="I471" s="2"/>
    </row>
    <row r="472" spans="1:9">
      <c r="A472" s="2" t="str">
        <f ca="1"/>
        <v/>
      </c>
      <c r="B472" s="1" t="str">
        <v/>
      </c>
      <c r="C472" s="1" t="str">
        <v/>
      </c>
      <c r="D472" s="1" t="str">
        <v/>
      </c>
      <c r="E472" s="1" t="str">
        <v/>
      </c>
      <c r="H472" s="1" t="b">
        <v>0</v>
      </c>
      <c r="I472" s="2"/>
    </row>
    <row r="473" spans="1:9">
      <c r="A473" s="2" t="str">
        <f ca="1"/>
        <v/>
      </c>
      <c r="B473" s="1" t="str">
        <v/>
      </c>
      <c r="C473" s="1" t="str">
        <v/>
      </c>
      <c r="D473" s="1" t="str">
        <v/>
      </c>
      <c r="E473" s="1" t="str">
        <v/>
      </c>
      <c r="H473" s="1" t="b">
        <v>0</v>
      </c>
      <c r="I473" s="2"/>
    </row>
    <row r="474" spans="1:9">
      <c r="A474" s="2" t="str">
        <f ca="1"/>
        <v/>
      </c>
      <c r="B474" s="1" t="str">
        <v/>
      </c>
      <c r="C474" s="1" t="str">
        <v/>
      </c>
      <c r="D474" s="1" t="str">
        <v/>
      </c>
      <c r="E474" s="1" t="str">
        <v/>
      </c>
      <c r="H474" s="1" t="b">
        <v>0</v>
      </c>
      <c r="I474" s="2"/>
    </row>
    <row r="475" spans="1:9">
      <c r="A475" s="2" t="str">
        <f ca="1"/>
        <v/>
      </c>
      <c r="B475" s="1" t="str">
        <v/>
      </c>
      <c r="C475" s="1" t="str">
        <v/>
      </c>
      <c r="D475" s="1" t="str">
        <v/>
      </c>
      <c r="E475" s="1" t="str">
        <v/>
      </c>
      <c r="H475" s="1" t="b">
        <v>0</v>
      </c>
      <c r="I475" s="2"/>
    </row>
    <row r="476" spans="1:9">
      <c r="A476" s="2" t="str">
        <f ca="1"/>
        <v/>
      </c>
      <c r="B476" s="1" t="str">
        <v/>
      </c>
      <c r="C476" s="1" t="str">
        <v/>
      </c>
      <c r="D476" s="1" t="str">
        <v/>
      </c>
      <c r="E476" s="1" t="str">
        <v/>
      </c>
      <c r="H476" s="1" t="b">
        <v>0</v>
      </c>
      <c r="I476" s="2"/>
    </row>
    <row r="477" spans="1:9">
      <c r="A477" s="2" t="str">
        <f ca="1"/>
        <v/>
      </c>
      <c r="B477" s="1" t="str">
        <v/>
      </c>
      <c r="C477" s="1" t="str">
        <v/>
      </c>
      <c r="D477" s="1" t="str">
        <v/>
      </c>
      <c r="E477" s="1" t="str">
        <v/>
      </c>
      <c r="H477" s="1" t="b">
        <v>0</v>
      </c>
      <c r="I477" s="2"/>
    </row>
    <row r="478" spans="1:9">
      <c r="A478" s="2" t="str">
        <f ca="1"/>
        <v/>
      </c>
      <c r="B478" s="1" t="str">
        <v/>
      </c>
      <c r="C478" s="1" t="str">
        <v/>
      </c>
      <c r="D478" s="1" t="str">
        <v/>
      </c>
      <c r="E478" s="1" t="str">
        <v/>
      </c>
      <c r="H478" s="1" t="b">
        <v>0</v>
      </c>
      <c r="I478" s="2"/>
    </row>
    <row r="479" spans="1:9">
      <c r="A479" s="18"/>
      <c r="B479" s="18"/>
      <c r="C479" s="18"/>
      <c r="D479" s="18"/>
      <c r="E479" s="18"/>
      <c r="F479" s="18"/>
      <c r="G479" s="18"/>
      <c r="H479" s="18"/>
      <c r="I479" s="18"/>
    </row>
  </sheetData>
  <conditionalFormatting sqref="B11:B370">
    <cfRule type="cellIs" dxfId="71" priority="8" operator="equal">
      <formula>C$10</formula>
    </cfRule>
  </conditionalFormatting>
  <conditionalFormatting sqref="B372:B478">
    <cfRule type="cellIs" dxfId="70" priority="6" operator="equal">
      <formula>C$10</formula>
    </cfRule>
  </conditionalFormatting>
  <conditionalFormatting sqref="D11:D370">
    <cfRule type="cellIs" dxfId="69" priority="4" operator="equal">
      <formula>E$10</formula>
    </cfRule>
  </conditionalFormatting>
  <conditionalFormatting sqref="D372:D478">
    <cfRule type="cellIs" dxfId="68" priority="5" operator="equal">
      <formula>E$10</formula>
    </cfRule>
  </conditionalFormatting>
  <conditionalFormatting sqref="H1:I478">
    <cfRule type="cellIs" dxfId="67" priority="13" operator="equal">
      <formula>FALSE</formula>
    </cfRule>
    <cfRule type="cellIs" dxfId="66" priority="12" operator="equal">
      <formula>TRUE</formula>
    </cfRule>
  </conditionalFormatting>
  <conditionalFormatting sqref="I1:I112">
    <cfRule type="cellIs" dxfId="65" priority="2" operator="equal">
      <formula>FALSE</formula>
    </cfRule>
    <cfRule type="cellIs" dxfId="64" priority="1" operator="equal">
      <formula>TRUE</formula>
    </cfRule>
  </conditionalFormatting>
  <conditionalFormatting sqref="J17">
    <cfRule type="cellIs" dxfId="63" priority="77" stopIfTrue="1" operator="between">
      <formula>$L20</formula>
      <formula>$M20</formula>
    </cfRule>
    <cfRule type="cellIs" dxfId="62" priority="78" stopIfTrue="1" operator="notBetween">
      <formula>$L20</formula>
      <formula>$M20</formula>
    </cfRule>
  </conditionalFormatting>
  <conditionalFormatting sqref="N23:S25">
    <cfRule type="containsBlanks" dxfId="61" priority="22" stopIfTrue="1">
      <formula>LEN(TRIM(N23))=0</formula>
    </cfRule>
  </conditionalFormatting>
  <conditionalFormatting sqref="N17:AM25 J17 O26:AM26">
    <cfRule type="containsBlanks" dxfId="60" priority="51" stopIfTrue="1">
      <formula>LEN(TRIM(J17))=0</formula>
    </cfRule>
  </conditionalFormatting>
  <conditionalFormatting sqref="N17:AM25">
    <cfRule type="cellIs" dxfId="59" priority="54" stopIfTrue="1" operator="notBetween">
      <formula>$L17</formula>
      <formula>$M17</formula>
    </cfRule>
    <cfRule type="cellIs" dxfId="58" priority="52" stopIfTrue="1" operator="between">
      <formula>$L17</formula>
      <formula>$M17</formula>
    </cfRule>
  </conditionalFormatting>
  <conditionalFormatting sqref="N20:AM22">
    <cfRule type="colorScale" priority="3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N27:AM37">
    <cfRule type="cellIs" dxfId="57" priority="49" stopIfTrue="1" operator="between">
      <formula>$L27</formula>
      <formula>$M27</formula>
    </cfRule>
    <cfRule type="cellIs" dxfId="56" priority="50" stopIfTrue="1" operator="notBetween">
      <formula>$L27</formula>
      <formula>$M27</formula>
    </cfRule>
    <cfRule type="containsBlanks" dxfId="55" priority="45" stopIfTrue="1">
      <formula>LEN(TRIM(N27))=0</formula>
    </cfRule>
  </conditionalFormatting>
  <conditionalFormatting sqref="N39:AM50">
    <cfRule type="cellIs" dxfId="54" priority="26" stopIfTrue="1" operator="notBetween">
      <formula>$L39</formula>
      <formula>$M39</formula>
    </cfRule>
    <cfRule type="containsBlanks" dxfId="53" priority="23" stopIfTrue="1">
      <formula>LEN(TRIM(N39))=0</formula>
    </cfRule>
    <cfRule type="cellIs" dxfId="52" priority="25" stopIfTrue="1" operator="between">
      <formula>$L39</formula>
      <formula>$M39</formula>
    </cfRule>
  </conditionalFormatting>
  <conditionalFormatting sqref="N52:AM78">
    <cfRule type="cellIs" dxfId="51" priority="16" stopIfTrue="1" operator="between">
      <formula>$L52</formula>
      <formula>$M52</formula>
    </cfRule>
    <cfRule type="containsBlanks" dxfId="50" priority="15" stopIfTrue="1">
      <formula>LEN(TRIM(N52))=0</formula>
    </cfRule>
    <cfRule type="cellIs" dxfId="49" priority="17" stopIfTrue="1" operator="notBetween">
      <formula>$L52</formula>
      <formula>$M52</formula>
    </cfRule>
  </conditionalFormatting>
  <conditionalFormatting sqref="O26:AM26">
    <cfRule type="cellIs" dxfId="48" priority="82" stopIfTrue="1" operator="notBetween">
      <formula>$L26</formula>
      <formula>#REF!</formula>
    </cfRule>
    <cfRule type="cellIs" dxfId="47" priority="81" stopIfTrue="1" operator="between">
      <formula>$L26</formula>
      <formula>#REF!</formula>
    </cfRule>
  </conditionalFormatting>
  <conditionalFormatting sqref="AC20:AC22">
    <cfRule type="cellIs" dxfId="46" priority="41" stopIfTrue="1" operator="notBetween">
      <formula>$L20</formula>
      <formula>$M20</formula>
    </cfRule>
    <cfRule type="cellIs" dxfId="45" priority="40" stopIfTrue="1" operator="between">
      <formula>$L20</formula>
      <formula>$M20</formula>
    </cfRule>
    <cfRule type="containsBlanks" dxfId="44" priority="39" stopIfTrue="1">
      <formula>LEN(TRIM(AC20))=0</formula>
    </cfRule>
  </conditionalFormatting>
  <conditionalFormatting sqref="AC26:AM26">
    <cfRule type="cellIs" dxfId="43" priority="93" stopIfTrue="1" operator="notBetween">
      <formula>$L37</formula>
      <formula>$M37</formula>
    </cfRule>
    <cfRule type="cellIs" dxfId="42" priority="92" stopIfTrue="1" operator="between">
      <formula>$L37</formula>
      <formula>$M37</formula>
    </cfRule>
  </conditionalFormatting>
  <conditionalFormatting sqref="AC37:AM37">
    <cfRule type="cellIs" dxfId="41" priority="89" stopIfTrue="1" operator="notBetween">
      <formula>$L64</formula>
      <formula>$M64</formula>
    </cfRule>
    <cfRule type="cellIs" dxfId="40" priority="88" stopIfTrue="1" operator="between">
      <formula>$L64</formula>
      <formula>$M64</formula>
    </cfRule>
  </conditionalFormatting>
  <conditionalFormatting sqref="AC40:AM40">
    <cfRule type="cellIs" dxfId="39" priority="95" stopIfTrue="1" operator="notBetween">
      <formula>$L37</formula>
      <formula>$M37</formula>
    </cfRule>
    <cfRule type="cellIs" dxfId="38" priority="94" stopIfTrue="1" operator="between">
      <formula>$L37</formula>
      <formula>$M37</formula>
    </cfRule>
  </conditionalFormatting>
  <conditionalFormatting sqref="AC52:AM63">
    <cfRule type="cellIs" dxfId="37" priority="72" stopIfTrue="1" operator="notBetween">
      <formula>$L66</formula>
      <formula>$M66</formula>
    </cfRule>
    <cfRule type="cellIs" dxfId="36" priority="71" stopIfTrue="1" operator="between">
      <formula>$L66</formula>
      <formula>$M66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36005-C074-45D1-857E-9603F49652CD}">
  <dimension ref="A1:E473"/>
  <sheetViews>
    <sheetView workbookViewId="0">
      <pane ySplit="5" topLeftCell="A6" activePane="bottomLeft" state="frozen"/>
      <selection activeCell="C6" sqref="C6"/>
      <selection pane="bottomLeft" activeCell="B6" sqref="B6"/>
    </sheetView>
  </sheetViews>
  <sheetFormatPr baseColWidth="10" defaultColWidth="9.19921875" defaultRowHeight="13"/>
  <cols>
    <col min="1" max="1" width="4.59765625" style="4" bestFit="1" customWidth="1"/>
    <col min="2" max="2" width="7.796875" style="2" bestFit="1" customWidth="1"/>
    <col min="3" max="4" width="7.19921875" style="1" bestFit="1" customWidth="1"/>
    <col min="5" max="5" width="16.796875" style="6" customWidth="1"/>
    <col min="6" max="6" width="5.19921875" style="1" customWidth="1"/>
    <col min="7" max="16384" width="9.19921875" style="1"/>
  </cols>
  <sheetData>
    <row r="1" spans="1:5">
      <c r="D1" s="19">
        <v>12</v>
      </c>
      <c r="E1" s="5" t="s">
        <v>0</v>
      </c>
    </row>
    <row r="2" spans="1:5">
      <c r="D2" s="5" cm="1">
        <f t="array" aca="1" ref="D2" ca="1">INDIRECT("Analysis"&amp;D1&amp;"!players")</f>
        <v>10</v>
      </c>
      <c r="E2" s="5" t="s">
        <v>1</v>
      </c>
    </row>
    <row r="3" spans="1:5">
      <c r="D3" s="5" cm="1">
        <f t="array" aca="1" ref="D3" ca="1">INDIRECT("Analysis"&amp;D1&amp;"!rounds")</f>
        <v>3</v>
      </c>
      <c r="E3" s="5" t="s">
        <v>3</v>
      </c>
    </row>
    <row r="4" spans="1:5">
      <c r="D4" s="5">
        <f ca="1">D1*D2/2</f>
        <v>60</v>
      </c>
      <c r="E4" s="5" t="s">
        <v>2</v>
      </c>
    </row>
    <row r="5" spans="1:5" s="9" customFormat="1" ht="25.5" customHeight="1">
      <c r="A5" s="7" t="s">
        <v>13</v>
      </c>
      <c r="B5" s="8" t="s">
        <v>12</v>
      </c>
      <c r="C5" s="9" t="s">
        <v>10</v>
      </c>
      <c r="D5" s="9" t="s">
        <v>11</v>
      </c>
      <c r="E5" s="10" t="s">
        <v>15</v>
      </c>
    </row>
    <row r="6" spans="1:5">
      <c r="A6" s="4">
        <v>0</v>
      </c>
      <c r="B6" s="1" t="str" cm="1">
        <f t="array" ref="B6:D6">_xlfn.TEXTSPLIT(Entries!$B174,",")</f>
        <v>1</v>
      </c>
      <c r="C6" s="1" t="str">
        <v>A.01</v>
      </c>
      <c r="D6" s="1" t="str">
        <v>D.01</v>
      </c>
      <c r="E6" s="6" t="str">
        <f t="shared" ref="E6:E69" si="0">C6</f>
        <v>A.01</v>
      </c>
    </row>
    <row r="7" spans="1:5">
      <c r="A7" s="4">
        <v>1</v>
      </c>
      <c r="B7" s="1" t="str" cm="1">
        <f t="array" ref="B7:D7">_xlfn.TEXTSPLIT(Entries!$B175,",")</f>
        <v>1</v>
      </c>
      <c r="C7" s="1" t="str">
        <v>E.01</v>
      </c>
      <c r="D7" s="1" t="str">
        <v>B.01</v>
      </c>
      <c r="E7" s="6" t="str">
        <f t="shared" si="0"/>
        <v>E.01</v>
      </c>
    </row>
    <row r="8" spans="1:5">
      <c r="A8" s="4">
        <v>2</v>
      </c>
      <c r="B8" s="1" t="str" cm="1">
        <f t="array" ref="B8:D8">_xlfn.TEXTSPLIT(Entries!$B176,",")</f>
        <v>1</v>
      </c>
      <c r="C8" s="1" t="str">
        <v>F.01</v>
      </c>
      <c r="D8" s="1" t="str">
        <v>G.01</v>
      </c>
      <c r="E8" s="6" t="str">
        <f t="shared" si="0"/>
        <v>F.01</v>
      </c>
    </row>
    <row r="9" spans="1:5">
      <c r="A9" s="4">
        <v>3</v>
      </c>
      <c r="B9" s="1" t="str" cm="1">
        <f t="array" ref="B9:D9">_xlfn.TEXTSPLIT(Entries!$B177,",")</f>
        <v>1</v>
      </c>
      <c r="C9" s="1" t="str">
        <v>H.01</v>
      </c>
      <c r="D9" s="1" t="str">
        <v>L.01</v>
      </c>
      <c r="E9" s="6" t="str">
        <f t="shared" si="0"/>
        <v>H.01</v>
      </c>
    </row>
    <row r="10" spans="1:5">
      <c r="A10" s="4">
        <v>4</v>
      </c>
      <c r="B10" s="1" t="str" cm="1">
        <f t="array" ref="B10:D10">_xlfn.TEXTSPLIT(Entries!$B178,",")</f>
        <v>1</v>
      </c>
      <c r="C10" s="1" t="str">
        <v>J.01</v>
      </c>
      <c r="D10" s="1" t="str">
        <v>I.01</v>
      </c>
      <c r="E10" s="6" t="str">
        <f t="shared" si="0"/>
        <v>J.01</v>
      </c>
    </row>
    <row r="11" spans="1:5">
      <c r="A11" s="4">
        <v>5</v>
      </c>
      <c r="B11" s="1" t="str" cm="1">
        <f t="array" ref="B11:D11">_xlfn.TEXTSPLIT(Entries!$B179,",")</f>
        <v>1</v>
      </c>
      <c r="C11" s="1" t="str">
        <v>K.01</v>
      </c>
      <c r="D11" s="1" t="str">
        <v>C.01</v>
      </c>
      <c r="E11" s="6" t="str">
        <f t="shared" si="0"/>
        <v>K.01</v>
      </c>
    </row>
    <row r="12" spans="1:5">
      <c r="A12" s="4">
        <v>6</v>
      </c>
      <c r="B12" s="1" t="str" cm="1">
        <f t="array" ref="B12:D12">_xlfn.TEXTSPLIT(Entries!$B180,",")</f>
        <v>1</v>
      </c>
      <c r="C12" s="1" t="str">
        <v>B.02</v>
      </c>
      <c r="D12" s="1" t="str">
        <v>J.02</v>
      </c>
      <c r="E12" s="6" t="str">
        <f t="shared" si="0"/>
        <v>B.02</v>
      </c>
    </row>
    <row r="13" spans="1:5">
      <c r="A13" s="4">
        <v>7</v>
      </c>
      <c r="B13" s="1" t="str" cm="1">
        <f t="array" ref="B13:D13">_xlfn.TEXTSPLIT(Entries!$B181,",")</f>
        <v>1</v>
      </c>
      <c r="C13" s="1" t="str">
        <v>C.02</v>
      </c>
      <c r="D13" s="1" t="str">
        <v>E.02</v>
      </c>
      <c r="E13" s="6" t="str">
        <f t="shared" si="0"/>
        <v>C.02</v>
      </c>
    </row>
    <row r="14" spans="1:5">
      <c r="A14" s="4">
        <v>8</v>
      </c>
      <c r="B14" s="1" t="str" cm="1">
        <f t="array" ref="B14:D14">_xlfn.TEXTSPLIT(Entries!$B182,",")</f>
        <v>1</v>
      </c>
      <c r="C14" s="1" t="str">
        <v>D.02</v>
      </c>
      <c r="D14" s="1" t="str">
        <v>F.02</v>
      </c>
      <c r="E14" s="6" t="str">
        <f t="shared" si="0"/>
        <v>D.02</v>
      </c>
    </row>
    <row r="15" spans="1:5">
      <c r="A15" s="4">
        <v>9</v>
      </c>
      <c r="B15" s="1" t="str" cm="1">
        <f t="array" ref="B15:D15">_xlfn.TEXTSPLIT(Entries!$B183,",")</f>
        <v>1</v>
      </c>
      <c r="C15" s="1" t="str">
        <v>G.02</v>
      </c>
      <c r="D15" s="1" t="str">
        <v>A.02</v>
      </c>
      <c r="E15" s="6" t="str">
        <f t="shared" si="0"/>
        <v>G.02</v>
      </c>
    </row>
    <row r="16" spans="1:5">
      <c r="A16" s="4">
        <v>10</v>
      </c>
      <c r="B16" s="1" t="str" cm="1">
        <f t="array" ref="B16:D16">_xlfn.TEXTSPLIT(Entries!$B184,",")</f>
        <v>1</v>
      </c>
      <c r="C16" s="1" t="str">
        <v>I.02</v>
      </c>
      <c r="D16" s="1" t="str">
        <v>K.02</v>
      </c>
      <c r="E16" s="6" t="str">
        <f t="shared" si="0"/>
        <v>I.02</v>
      </c>
    </row>
    <row r="17" spans="1:5">
      <c r="A17" s="4">
        <v>11</v>
      </c>
      <c r="B17" s="1" t="str" cm="1">
        <f t="array" ref="B17:D17">_xlfn.TEXTSPLIT(Entries!$B185,",")</f>
        <v>1</v>
      </c>
      <c r="C17" s="1" t="str">
        <v>L.02</v>
      </c>
      <c r="D17" s="1" t="str">
        <v>H.02</v>
      </c>
      <c r="E17" s="6" t="str">
        <f t="shared" si="0"/>
        <v>L.02</v>
      </c>
    </row>
    <row r="18" spans="1:5">
      <c r="A18" s="4">
        <v>12</v>
      </c>
      <c r="B18" s="1" t="str" cm="1">
        <f t="array" ref="B18:D18">_xlfn.TEXTSPLIT(Entries!$B186,",")</f>
        <v>1</v>
      </c>
      <c r="C18" s="1" t="str">
        <v>A.03</v>
      </c>
      <c r="D18" s="1" t="str">
        <v>H.03</v>
      </c>
      <c r="E18" s="6" t="str">
        <f t="shared" si="0"/>
        <v>A.03</v>
      </c>
    </row>
    <row r="19" spans="1:5">
      <c r="A19" s="4">
        <v>13</v>
      </c>
      <c r="B19" s="1" t="str" cm="1">
        <f t="array" ref="B19:D19">_xlfn.TEXTSPLIT(Entries!$B187,",")</f>
        <v>1</v>
      </c>
      <c r="C19" s="1" t="str">
        <v>C.03</v>
      </c>
      <c r="D19" s="1" t="str">
        <v>L.03</v>
      </c>
      <c r="E19" s="6" t="str">
        <f t="shared" si="0"/>
        <v>C.03</v>
      </c>
    </row>
    <row r="20" spans="1:5">
      <c r="A20" s="4">
        <v>14</v>
      </c>
      <c r="B20" s="1" t="str" cm="1">
        <f t="array" ref="B20:D20">_xlfn.TEXTSPLIT(Entries!$B188,",")</f>
        <v>1</v>
      </c>
      <c r="C20" s="1" t="str">
        <v>D.03</v>
      </c>
      <c r="D20" s="1" t="str">
        <v>G.03</v>
      </c>
      <c r="E20" s="6" t="str">
        <f t="shared" si="0"/>
        <v>D.03</v>
      </c>
    </row>
    <row r="21" spans="1:5">
      <c r="A21" s="4">
        <v>15</v>
      </c>
      <c r="B21" s="1" t="str" cm="1">
        <f t="array" ref="B21:D21">_xlfn.TEXTSPLIT(Entries!$B189,",")</f>
        <v>1</v>
      </c>
      <c r="C21" s="1" t="str">
        <v>E.03</v>
      </c>
      <c r="D21" s="1" t="str">
        <v>K.03</v>
      </c>
      <c r="E21" s="6" t="str">
        <f t="shared" si="0"/>
        <v>E.03</v>
      </c>
    </row>
    <row r="22" spans="1:5">
      <c r="A22" s="4">
        <v>16</v>
      </c>
      <c r="B22" s="1" t="str" cm="1">
        <f t="array" ref="B22:D22">_xlfn.TEXTSPLIT(Entries!$B190,",")</f>
        <v>1</v>
      </c>
      <c r="C22" s="1" t="str">
        <v>I.03</v>
      </c>
      <c r="D22" s="1" t="str">
        <v>F.03</v>
      </c>
      <c r="E22" s="6" t="str">
        <f t="shared" si="0"/>
        <v>I.03</v>
      </c>
    </row>
    <row r="23" spans="1:5">
      <c r="A23" s="4">
        <v>17</v>
      </c>
      <c r="B23" s="1" t="str" cm="1">
        <f t="array" ref="B23:D23">_xlfn.TEXTSPLIT(Entries!$B191,",")</f>
        <v>1</v>
      </c>
      <c r="C23" s="1" t="str">
        <v>J.03</v>
      </c>
      <c r="D23" s="1" t="str">
        <v>B.03</v>
      </c>
      <c r="E23" s="6" t="str">
        <f t="shared" si="0"/>
        <v>J.03</v>
      </c>
    </row>
    <row r="24" spans="1:5">
      <c r="A24" s="4">
        <v>18</v>
      </c>
      <c r="B24" s="1" t="str" cm="1">
        <f t="array" ref="B24:D24">_xlfn.TEXTSPLIT(Entries!$B192,",")</f>
        <v>1</v>
      </c>
      <c r="C24" s="1" t="str">
        <v>B.04</v>
      </c>
      <c r="D24" s="1" t="str">
        <v>I.04</v>
      </c>
      <c r="E24" s="6" t="str">
        <f t="shared" si="0"/>
        <v>B.04</v>
      </c>
    </row>
    <row r="25" spans="1:5">
      <c r="A25" s="4">
        <v>19</v>
      </c>
      <c r="B25" s="1" t="str" cm="1">
        <f t="array" ref="B25:D25">_xlfn.TEXTSPLIT(Entries!$B193,",")</f>
        <v>1</v>
      </c>
      <c r="C25" s="1" t="str">
        <v>C.04</v>
      </c>
      <c r="D25" s="1" t="str">
        <v>G.04</v>
      </c>
      <c r="E25" s="6" t="str">
        <f t="shared" si="0"/>
        <v>C.04</v>
      </c>
    </row>
    <row r="26" spans="1:5">
      <c r="A26" s="4">
        <v>20</v>
      </c>
      <c r="B26" s="1" t="str" cm="1">
        <f t="array" ref="B26:D26">_xlfn.TEXTSPLIT(Entries!$B194,",")</f>
        <v>1</v>
      </c>
      <c r="C26" s="1" t="str">
        <v>E.04</v>
      </c>
      <c r="D26" s="1" t="str">
        <v>D.04</v>
      </c>
      <c r="E26" s="6" t="str">
        <f t="shared" si="0"/>
        <v>E.04</v>
      </c>
    </row>
    <row r="27" spans="1:5">
      <c r="A27" s="4">
        <v>21</v>
      </c>
      <c r="B27" s="1" t="str" cm="1">
        <f t="array" ref="B27:D27">_xlfn.TEXTSPLIT(Entries!$B195,",")</f>
        <v>1</v>
      </c>
      <c r="C27" s="1" t="str">
        <v>F.04</v>
      </c>
      <c r="D27" s="1" t="str">
        <v>A.04</v>
      </c>
      <c r="E27" s="6" t="str">
        <f t="shared" si="0"/>
        <v>F.04</v>
      </c>
    </row>
    <row r="28" spans="1:5">
      <c r="A28" s="4">
        <v>22</v>
      </c>
      <c r="B28" s="1" t="str" cm="1">
        <f t="array" ref="B28:D28">_xlfn.TEXTSPLIT(Entries!$B196,",")</f>
        <v>1</v>
      </c>
      <c r="C28" s="1" t="str">
        <v>K.04</v>
      </c>
      <c r="D28" s="1" t="str">
        <v>H.04</v>
      </c>
      <c r="E28" s="6" t="str">
        <f t="shared" si="0"/>
        <v>K.04</v>
      </c>
    </row>
    <row r="29" spans="1:5">
      <c r="A29" s="4">
        <v>23</v>
      </c>
      <c r="B29" s="1" t="str" cm="1">
        <f t="array" ref="B29:D29">_xlfn.TEXTSPLIT(Entries!$B197,",")</f>
        <v>1</v>
      </c>
      <c r="C29" s="1" t="str">
        <v>L.04</v>
      </c>
      <c r="D29" s="1" t="str">
        <v>J.04</v>
      </c>
      <c r="E29" s="6" t="str">
        <f t="shared" si="0"/>
        <v>L.04</v>
      </c>
    </row>
    <row r="30" spans="1:5">
      <c r="A30" s="4">
        <v>24</v>
      </c>
      <c r="B30" s="1" t="str" cm="1">
        <f t="array" ref="B30:D30">_xlfn.TEXTSPLIT(Entries!$B198,",")</f>
        <v>1</v>
      </c>
      <c r="C30" s="1" t="str">
        <v>B.05</v>
      </c>
      <c r="D30" s="1" t="str">
        <v>A.05</v>
      </c>
      <c r="E30" s="6" t="str">
        <f t="shared" si="0"/>
        <v>B.05</v>
      </c>
    </row>
    <row r="31" spans="1:5">
      <c r="A31" s="4">
        <v>25</v>
      </c>
      <c r="B31" s="1" t="str" cm="1">
        <f t="array" ref="B31:D31">_xlfn.TEXTSPLIT(Entries!$B199,",")</f>
        <v>1</v>
      </c>
      <c r="C31" s="1" t="str">
        <v>F.05</v>
      </c>
      <c r="D31" s="1" t="str">
        <v>E.05</v>
      </c>
      <c r="E31" s="6" t="str">
        <f t="shared" si="0"/>
        <v>F.05</v>
      </c>
    </row>
    <row r="32" spans="1:5">
      <c r="A32" s="4">
        <v>26</v>
      </c>
      <c r="B32" s="1" t="str" cm="1">
        <f t="array" ref="B32:D32">_xlfn.TEXTSPLIT(Entries!$B200,",")</f>
        <v>1</v>
      </c>
      <c r="C32" s="1" t="str">
        <v>G.05</v>
      </c>
      <c r="D32" s="1" t="str">
        <v>D.05</v>
      </c>
      <c r="E32" s="6" t="str">
        <f t="shared" si="0"/>
        <v>G.05</v>
      </c>
    </row>
    <row r="33" spans="1:5">
      <c r="A33" s="4">
        <v>27</v>
      </c>
      <c r="B33" s="1" t="str" cm="1">
        <f t="array" ref="B33:D33">_xlfn.TEXTSPLIT(Entries!$B201,",")</f>
        <v>1</v>
      </c>
      <c r="C33" s="1" t="str">
        <v>H.05</v>
      </c>
      <c r="D33" s="1" t="str">
        <v>L.05</v>
      </c>
      <c r="E33" s="6" t="str">
        <f t="shared" si="0"/>
        <v>H.05</v>
      </c>
    </row>
    <row r="34" spans="1:5">
      <c r="A34" s="4">
        <v>28</v>
      </c>
      <c r="B34" s="1" t="str" cm="1">
        <f t="array" ref="B34:D34">_xlfn.TEXTSPLIT(Entries!$B202,",")</f>
        <v>1</v>
      </c>
      <c r="C34" s="1" t="str">
        <v>I.05</v>
      </c>
      <c r="D34" s="1" t="str">
        <v>C.05</v>
      </c>
      <c r="E34" s="6" t="str">
        <f t="shared" si="0"/>
        <v>I.05</v>
      </c>
    </row>
    <row r="35" spans="1:5">
      <c r="A35" s="4">
        <v>29</v>
      </c>
      <c r="B35" s="1" t="str" cm="1">
        <f t="array" ref="B35:D35">_xlfn.TEXTSPLIT(Entries!$B203,",")</f>
        <v>1</v>
      </c>
      <c r="C35" s="1" t="str">
        <v>K.05</v>
      </c>
      <c r="D35" s="1" t="str">
        <v>J.05</v>
      </c>
      <c r="E35" s="6" t="str">
        <f t="shared" si="0"/>
        <v>K.05</v>
      </c>
    </row>
    <row r="36" spans="1:5">
      <c r="A36" s="4">
        <v>30</v>
      </c>
      <c r="B36" s="1" t="str" cm="1">
        <f t="array" ref="B36:D36">_xlfn.TEXTSPLIT(Entries!$B204,",")</f>
        <v>1</v>
      </c>
      <c r="C36" s="1" t="str">
        <v>A.06</v>
      </c>
      <c r="D36" s="1" t="str">
        <v>J.06</v>
      </c>
      <c r="E36" s="6" t="str">
        <f t="shared" si="0"/>
        <v>A.06</v>
      </c>
    </row>
    <row r="37" spans="1:5">
      <c r="A37" s="4">
        <v>31</v>
      </c>
      <c r="B37" s="1" t="str" cm="1">
        <f t="array" ref="B37:D37">_xlfn.TEXTSPLIT(Entries!$B205,",")</f>
        <v>1</v>
      </c>
      <c r="C37" s="1" t="str">
        <v>B.06</v>
      </c>
      <c r="D37" s="1" t="str">
        <v>I.06</v>
      </c>
      <c r="E37" s="6" t="str">
        <f t="shared" si="0"/>
        <v>B.06</v>
      </c>
    </row>
    <row r="38" spans="1:5">
      <c r="A38" s="4">
        <v>32</v>
      </c>
      <c r="B38" s="1" t="str" cm="1">
        <f t="array" ref="B38:D38">_xlfn.TEXTSPLIT(Entries!$B206,",")</f>
        <v>1</v>
      </c>
      <c r="C38" s="1" t="str">
        <v>D.06</v>
      </c>
      <c r="D38" s="1" t="str">
        <v>E.06</v>
      </c>
      <c r="E38" s="6" t="str">
        <f t="shared" si="0"/>
        <v>D.06</v>
      </c>
    </row>
    <row r="39" spans="1:5">
      <c r="A39" s="4">
        <v>33</v>
      </c>
      <c r="B39" s="1" t="str" cm="1">
        <f t="array" ref="B39:D39">_xlfn.TEXTSPLIT(Entries!$B207,",")</f>
        <v>1</v>
      </c>
      <c r="C39" s="1" t="str">
        <v>G.06</v>
      </c>
      <c r="D39" s="1" t="str">
        <v>C.06</v>
      </c>
      <c r="E39" s="6" t="str">
        <f t="shared" si="0"/>
        <v>G.06</v>
      </c>
    </row>
    <row r="40" spans="1:5">
      <c r="A40" s="4">
        <v>34</v>
      </c>
      <c r="B40" s="1" t="str" cm="1">
        <f t="array" ref="B40:D40">_xlfn.TEXTSPLIT(Entries!$B208,",")</f>
        <v>1</v>
      </c>
      <c r="C40" s="1" t="str">
        <v>H.06</v>
      </c>
      <c r="D40" s="1" t="str">
        <v>K.06</v>
      </c>
      <c r="E40" s="6" t="str">
        <f t="shared" si="0"/>
        <v>H.06</v>
      </c>
    </row>
    <row r="41" spans="1:5">
      <c r="A41" s="4">
        <v>35</v>
      </c>
      <c r="B41" s="1" t="str" cm="1">
        <f t="array" ref="B41:D41">_xlfn.TEXTSPLIT(Entries!$B209,",")</f>
        <v>1</v>
      </c>
      <c r="C41" s="1" t="str">
        <v>L.06</v>
      </c>
      <c r="D41" s="1" t="str">
        <v>F.06</v>
      </c>
      <c r="E41" s="6" t="str">
        <f t="shared" si="0"/>
        <v>L.06</v>
      </c>
    </row>
    <row r="42" spans="1:5">
      <c r="A42" s="4">
        <v>36</v>
      </c>
      <c r="B42" s="1" t="str" cm="1">
        <f t="array" ref="B42:D42">_xlfn.TEXTSPLIT(Entries!$B210,",")</f>
        <v>1</v>
      </c>
      <c r="C42" s="1" t="str">
        <v>D.07</v>
      </c>
      <c r="D42" s="1" t="str">
        <v>K.07</v>
      </c>
      <c r="E42" s="6" t="str">
        <f t="shared" si="0"/>
        <v>D.07</v>
      </c>
    </row>
    <row r="43" spans="1:5">
      <c r="A43" s="4">
        <v>37</v>
      </c>
      <c r="B43" s="1" t="str" cm="1">
        <f t="array" ref="B43:D43">_xlfn.TEXTSPLIT(Entries!$B211,",")</f>
        <v>1</v>
      </c>
      <c r="C43" s="1" t="str">
        <v>F.07</v>
      </c>
      <c r="D43" s="1" t="str">
        <v>C.07</v>
      </c>
      <c r="E43" s="6" t="str">
        <f t="shared" si="0"/>
        <v>F.07</v>
      </c>
    </row>
    <row r="44" spans="1:5">
      <c r="A44" s="4">
        <v>38</v>
      </c>
      <c r="B44" s="1" t="str" cm="1">
        <f t="array" ref="B44:D44">_xlfn.TEXTSPLIT(Entries!$B212,",")</f>
        <v>1</v>
      </c>
      <c r="C44" s="1" t="str">
        <v>G.07</v>
      </c>
      <c r="D44" s="1" t="str">
        <v>A.07</v>
      </c>
      <c r="E44" s="6" t="str">
        <f t="shared" si="0"/>
        <v>G.07</v>
      </c>
    </row>
    <row r="45" spans="1:5">
      <c r="A45" s="4">
        <v>39</v>
      </c>
      <c r="B45" s="1" t="str" cm="1">
        <f t="array" ref="B45:D45">_xlfn.TEXTSPLIT(Entries!$B213,",")</f>
        <v>1</v>
      </c>
      <c r="C45" s="1" t="str">
        <v>H.07</v>
      </c>
      <c r="D45" s="1" t="str">
        <v>I.07</v>
      </c>
      <c r="E45" s="6" t="str">
        <f t="shared" si="0"/>
        <v>H.07</v>
      </c>
    </row>
    <row r="46" spans="1:5">
      <c r="A46" s="4">
        <v>40</v>
      </c>
      <c r="B46" s="1" t="str" cm="1">
        <f t="array" ref="B46:D46">_xlfn.TEXTSPLIT(Entries!$B214,",")</f>
        <v>1</v>
      </c>
      <c r="C46" s="1" t="str">
        <v>J.07</v>
      </c>
      <c r="D46" s="1" t="str">
        <v>B.07</v>
      </c>
      <c r="E46" s="6" t="str">
        <f t="shared" si="0"/>
        <v>J.07</v>
      </c>
    </row>
    <row r="47" spans="1:5">
      <c r="A47" s="4">
        <v>41</v>
      </c>
      <c r="B47" s="1" t="str" cm="1">
        <f t="array" ref="B47:D47">_xlfn.TEXTSPLIT(Entries!$B215,",")</f>
        <v>1</v>
      </c>
      <c r="C47" s="1" t="str">
        <v>L.07</v>
      </c>
      <c r="D47" s="1" t="str">
        <v>E.07</v>
      </c>
      <c r="E47" s="6" t="str">
        <f t="shared" si="0"/>
        <v>L.07</v>
      </c>
    </row>
    <row r="48" spans="1:5">
      <c r="A48" s="4">
        <v>42</v>
      </c>
      <c r="B48" s="1" t="str" cm="1">
        <f t="array" ref="B48:D48">_xlfn.TEXTSPLIT(Entries!$B216,",")</f>
        <v>1</v>
      </c>
      <c r="C48" s="1" t="str">
        <v>A.08</v>
      </c>
      <c r="D48" s="1" t="str">
        <v>F.08</v>
      </c>
      <c r="E48" s="6" t="str">
        <f t="shared" si="0"/>
        <v>A.08</v>
      </c>
    </row>
    <row r="49" spans="1:5">
      <c r="A49" s="4">
        <v>43</v>
      </c>
      <c r="B49" s="1" t="str" cm="1">
        <f t="array" ref="B49:D49">_xlfn.TEXTSPLIT(Entries!$B217,",")</f>
        <v>1</v>
      </c>
      <c r="C49" s="1" t="str">
        <v>C.08</v>
      </c>
      <c r="D49" s="1" t="str">
        <v>E.08</v>
      </c>
      <c r="E49" s="6" t="str">
        <f t="shared" si="0"/>
        <v>C.08</v>
      </c>
    </row>
    <row r="50" spans="1:5">
      <c r="A50" s="4">
        <v>44</v>
      </c>
      <c r="B50" s="1" t="str" cm="1">
        <f t="array" ref="B50:D50">_xlfn.TEXTSPLIT(Entries!$B218,",")</f>
        <v>1</v>
      </c>
      <c r="C50" s="1" t="str">
        <v>G.08</v>
      </c>
      <c r="D50" s="1" t="str">
        <v>L.08</v>
      </c>
      <c r="E50" s="6" t="str">
        <f t="shared" si="0"/>
        <v>G.08</v>
      </c>
    </row>
    <row r="51" spans="1:5">
      <c r="A51" s="4">
        <v>45</v>
      </c>
      <c r="B51" s="1" t="str" cm="1">
        <f t="array" ref="B51:D51">_xlfn.TEXTSPLIT(Entries!$B219,",")</f>
        <v>1</v>
      </c>
      <c r="C51" s="1" t="str">
        <v>I.08</v>
      </c>
      <c r="D51" s="1" t="str">
        <v>H.08</v>
      </c>
      <c r="E51" s="6" t="str">
        <f t="shared" si="0"/>
        <v>I.08</v>
      </c>
    </row>
    <row r="52" spans="1:5">
      <c r="A52" s="4">
        <v>46</v>
      </c>
      <c r="B52" s="1" t="str" cm="1">
        <f t="array" ref="B52:D52">_xlfn.TEXTSPLIT(Entries!$B220,",")</f>
        <v>1</v>
      </c>
      <c r="C52" s="1" t="str">
        <v>J.08</v>
      </c>
      <c r="D52" s="1" t="str">
        <v>D.08</v>
      </c>
      <c r="E52" s="6" t="str">
        <f t="shared" si="0"/>
        <v>J.08</v>
      </c>
    </row>
    <row r="53" spans="1:5">
      <c r="A53" s="4">
        <v>47</v>
      </c>
      <c r="B53" s="1" t="str" cm="1">
        <f t="array" ref="B53:D53">_xlfn.TEXTSPLIT(Entries!$B221,",")</f>
        <v>1</v>
      </c>
      <c r="C53" s="1" t="str">
        <v>K.08</v>
      </c>
      <c r="D53" s="1" t="str">
        <v>B.08</v>
      </c>
      <c r="E53" s="6" t="str">
        <f t="shared" si="0"/>
        <v>K.08</v>
      </c>
    </row>
    <row r="54" spans="1:5">
      <c r="A54" s="4">
        <v>48</v>
      </c>
      <c r="B54" s="1" t="str" cm="1">
        <f t="array" ref="B54:D54">_xlfn.TEXTSPLIT(Entries!$B222,",")</f>
        <v>1</v>
      </c>
      <c r="C54" s="1" t="str">
        <v>A.09</v>
      </c>
      <c r="D54" s="1" t="str">
        <v>C.09</v>
      </c>
      <c r="E54" s="6" t="str">
        <f t="shared" si="0"/>
        <v>A.09</v>
      </c>
    </row>
    <row r="55" spans="1:5">
      <c r="A55" s="4">
        <v>49</v>
      </c>
      <c r="B55" s="1" t="str" cm="1">
        <f t="array" ref="B55:D55">_xlfn.TEXTSPLIT(Entries!$B223,",")</f>
        <v>1</v>
      </c>
      <c r="C55" s="1" t="str">
        <v>D.09</v>
      </c>
      <c r="D55" s="1" t="str">
        <v>G.09</v>
      </c>
      <c r="E55" s="6" t="str">
        <f t="shared" si="0"/>
        <v>D.09</v>
      </c>
    </row>
    <row r="56" spans="1:5">
      <c r="A56" s="4">
        <v>50</v>
      </c>
      <c r="B56" s="1" t="str" cm="1">
        <f t="array" ref="B56:D56">_xlfn.TEXTSPLIT(Entries!$B224,",")</f>
        <v>1</v>
      </c>
      <c r="C56" s="1" t="str">
        <v>E.09</v>
      </c>
      <c r="D56" s="1" t="str">
        <v>I.09</v>
      </c>
      <c r="E56" s="6" t="str">
        <f t="shared" si="0"/>
        <v>E.09</v>
      </c>
    </row>
    <row r="57" spans="1:5">
      <c r="A57" s="4">
        <v>51</v>
      </c>
      <c r="B57" s="1" t="str" cm="1">
        <f t="array" ref="B57:D57">_xlfn.TEXTSPLIT(Entries!$B225,",")</f>
        <v>1</v>
      </c>
      <c r="C57" s="1" t="str">
        <v>H.09</v>
      </c>
      <c r="D57" s="1" t="str">
        <v>F.09</v>
      </c>
      <c r="E57" s="6" t="str">
        <f t="shared" si="0"/>
        <v>H.09</v>
      </c>
    </row>
    <row r="58" spans="1:5">
      <c r="A58" s="4">
        <v>52</v>
      </c>
      <c r="B58" s="1" t="str" cm="1">
        <f t="array" ref="B58:D58">_xlfn.TEXTSPLIT(Entries!$B226,",")</f>
        <v>1</v>
      </c>
      <c r="C58" s="1" t="str">
        <v>J.09</v>
      </c>
      <c r="D58" s="1" t="str">
        <v>K.09</v>
      </c>
      <c r="E58" s="6" t="str">
        <f t="shared" si="0"/>
        <v>J.09</v>
      </c>
    </row>
    <row r="59" spans="1:5">
      <c r="A59" s="4">
        <v>53</v>
      </c>
      <c r="B59" s="1" t="str" cm="1">
        <f t="array" ref="B59:D59">_xlfn.TEXTSPLIT(Entries!$B227,",")</f>
        <v>1</v>
      </c>
      <c r="C59" s="1" t="str">
        <v>L.09</v>
      </c>
      <c r="D59" s="1" t="str">
        <v>B.09</v>
      </c>
      <c r="E59" s="6" t="str">
        <f t="shared" si="0"/>
        <v>L.09</v>
      </c>
    </row>
    <row r="60" spans="1:5">
      <c r="A60" s="4">
        <v>54</v>
      </c>
      <c r="B60" s="1" t="str" cm="1">
        <f t="array" ref="B60:D60">_xlfn.TEXTSPLIT(Entries!$B228,",")</f>
        <v>1</v>
      </c>
      <c r="C60" s="1" t="str">
        <v>B.10</v>
      </c>
      <c r="D60" s="1" t="str">
        <v>H.10</v>
      </c>
      <c r="E60" s="6" t="str">
        <f t="shared" si="0"/>
        <v>B.10</v>
      </c>
    </row>
    <row r="61" spans="1:5">
      <c r="A61" s="4">
        <v>55</v>
      </c>
      <c r="B61" s="1" t="str" cm="1">
        <f t="array" ref="B61:D61">_xlfn.TEXTSPLIT(Entries!$B229,",")</f>
        <v>1</v>
      </c>
      <c r="C61" s="1" t="str">
        <v>C.10</v>
      </c>
      <c r="D61" s="1" t="str">
        <v>L.10</v>
      </c>
      <c r="E61" s="6" t="str">
        <f t="shared" si="0"/>
        <v>C.10</v>
      </c>
    </row>
    <row r="62" spans="1:5">
      <c r="A62" s="4">
        <v>56</v>
      </c>
      <c r="B62" s="1" t="str" cm="1">
        <f t="array" ref="B62:D62">_xlfn.TEXTSPLIT(Entries!$B230,",")</f>
        <v>1</v>
      </c>
      <c r="C62" s="1" t="str">
        <v>E.10</v>
      </c>
      <c r="D62" s="1" t="str">
        <v>A.10</v>
      </c>
      <c r="E62" s="6" t="str">
        <f t="shared" si="0"/>
        <v>E.10</v>
      </c>
    </row>
    <row r="63" spans="1:5">
      <c r="A63" s="4">
        <v>57</v>
      </c>
      <c r="B63" s="1" t="str" cm="1">
        <f t="array" ref="B63:D63">_xlfn.TEXTSPLIT(Entries!$B231,",")</f>
        <v>1</v>
      </c>
      <c r="C63" s="1" t="str">
        <v>F.10</v>
      </c>
      <c r="D63" s="1" t="str">
        <v>D.10</v>
      </c>
      <c r="E63" s="6" t="str">
        <f t="shared" si="0"/>
        <v>F.10</v>
      </c>
    </row>
    <row r="64" spans="1:5">
      <c r="A64" s="4">
        <v>58</v>
      </c>
      <c r="B64" s="1" t="str" cm="1">
        <f t="array" ref="B64:D64">_xlfn.TEXTSPLIT(Entries!$B232,",")</f>
        <v>1</v>
      </c>
      <c r="C64" s="1" t="str">
        <v>I.10</v>
      </c>
      <c r="D64" s="1" t="str">
        <v>J.10</v>
      </c>
      <c r="E64" s="6" t="str">
        <f t="shared" si="0"/>
        <v>I.10</v>
      </c>
    </row>
    <row r="65" spans="1:5">
      <c r="A65" s="4">
        <v>59</v>
      </c>
      <c r="B65" s="1" t="str" cm="1">
        <f t="array" ref="B65:D65">_xlfn.TEXTSPLIT(Entries!$B233,",")</f>
        <v>1</v>
      </c>
      <c r="C65" s="1" t="str">
        <v>K.10</v>
      </c>
      <c r="D65" s="1" t="str">
        <v>G.10</v>
      </c>
      <c r="E65" s="6" t="str">
        <f t="shared" si="0"/>
        <v>K.10</v>
      </c>
    </row>
    <row r="66" spans="1:5">
      <c r="A66" s="4">
        <v>60</v>
      </c>
      <c r="B66" s="1" t="str" cm="1">
        <f t="array" ref="B66:D66">_xlfn.TEXTSPLIT(Entries!$B234,",")</f>
        <v>2</v>
      </c>
      <c r="C66" s="1" t="str">
        <v>A.01</v>
      </c>
      <c r="D66" s="1" t="str">
        <v>C.01</v>
      </c>
      <c r="E66" s="6" t="str">
        <f t="shared" si="0"/>
        <v>A.01</v>
      </c>
    </row>
    <row r="67" spans="1:5">
      <c r="A67" s="4">
        <v>61</v>
      </c>
      <c r="B67" s="1" t="str" cm="1">
        <f t="array" ref="B67:D67">_xlfn.TEXTSPLIT(Entries!$B235,",")</f>
        <v>2</v>
      </c>
      <c r="C67" s="1" t="str">
        <v>E.01</v>
      </c>
      <c r="D67" s="1" t="str">
        <v>I.01</v>
      </c>
      <c r="E67" s="6" t="str">
        <f t="shared" si="0"/>
        <v>E.01</v>
      </c>
    </row>
    <row r="68" spans="1:5">
      <c r="A68" s="4">
        <v>62</v>
      </c>
      <c r="B68" s="1" t="str" cm="1">
        <f t="array" ref="B68:D68">_xlfn.TEXTSPLIT(Entries!$B236,",")</f>
        <v>2</v>
      </c>
      <c r="C68" s="1" t="str">
        <v>F.01</v>
      </c>
      <c r="D68" s="1" t="str">
        <v>B.01</v>
      </c>
      <c r="E68" s="6" t="str">
        <f t="shared" si="0"/>
        <v>F.01</v>
      </c>
    </row>
    <row r="69" spans="1:5">
      <c r="A69" s="4">
        <v>63</v>
      </c>
      <c r="B69" s="1" t="str" cm="1">
        <f t="array" ref="B69:D69">_xlfn.TEXTSPLIT(Entries!$B237,",")</f>
        <v>2</v>
      </c>
      <c r="C69" s="1" t="str">
        <v>H.01</v>
      </c>
      <c r="D69" s="1" t="str">
        <v>G.01</v>
      </c>
      <c r="E69" s="6" t="str">
        <f t="shared" si="0"/>
        <v>H.01</v>
      </c>
    </row>
    <row r="70" spans="1:5">
      <c r="A70" s="4">
        <v>64</v>
      </c>
      <c r="B70" s="1" t="str" cm="1">
        <f t="array" ref="B70:D70">_xlfn.TEXTSPLIT(Entries!$B238,",")</f>
        <v>2</v>
      </c>
      <c r="C70" s="1" t="str">
        <v>J.01</v>
      </c>
      <c r="D70" s="1" t="str">
        <v>D.01</v>
      </c>
      <c r="E70" s="6" t="str">
        <f t="shared" ref="E70:E133" si="1">C70</f>
        <v>J.01</v>
      </c>
    </row>
    <row r="71" spans="1:5">
      <c r="A71" s="4">
        <v>65</v>
      </c>
      <c r="B71" s="1" t="str" cm="1">
        <f t="array" ref="B71:D71">_xlfn.TEXTSPLIT(Entries!$B239,",")</f>
        <v>2</v>
      </c>
      <c r="C71" s="1" t="str">
        <v>K.01</v>
      </c>
      <c r="D71" s="1" t="str">
        <v>L.01</v>
      </c>
      <c r="E71" s="6" t="str">
        <f t="shared" si="1"/>
        <v>K.01</v>
      </c>
    </row>
    <row r="72" spans="1:5">
      <c r="A72" s="4">
        <v>66</v>
      </c>
      <c r="B72" s="1" t="str" cm="1">
        <f t="array" ref="B72:D72">_xlfn.TEXTSPLIT(Entries!$B240,",")</f>
        <v>2</v>
      </c>
      <c r="C72" s="1" t="str">
        <v>B.02</v>
      </c>
      <c r="D72" s="1" t="str">
        <v>K.02</v>
      </c>
      <c r="E72" s="6" t="str">
        <f t="shared" si="1"/>
        <v>B.02</v>
      </c>
    </row>
    <row r="73" spans="1:5">
      <c r="A73" s="4">
        <v>67</v>
      </c>
      <c r="B73" s="1" t="str" cm="1">
        <f t="array" ref="B73:D73">_xlfn.TEXTSPLIT(Entries!$B241,",")</f>
        <v>2</v>
      </c>
      <c r="C73" s="1" t="str">
        <v>C.02</v>
      </c>
      <c r="D73" s="1" t="str">
        <v>F.02</v>
      </c>
      <c r="E73" s="6" t="str">
        <f t="shared" si="1"/>
        <v>C.02</v>
      </c>
    </row>
    <row r="74" spans="1:5">
      <c r="A74" s="4">
        <v>68</v>
      </c>
      <c r="B74" s="1" t="str" cm="1">
        <f t="array" ref="B74:D74">_xlfn.TEXTSPLIT(Entries!$B242,",")</f>
        <v>2</v>
      </c>
      <c r="C74" s="1" t="str">
        <v>D.02</v>
      </c>
      <c r="D74" s="1" t="str">
        <v>H.02</v>
      </c>
      <c r="E74" s="6" t="str">
        <f t="shared" si="1"/>
        <v>D.02</v>
      </c>
    </row>
    <row r="75" spans="1:5">
      <c r="A75" s="4">
        <v>69</v>
      </c>
      <c r="B75" s="1" t="str" cm="1">
        <f t="array" ref="B75:D75">_xlfn.TEXTSPLIT(Entries!$B243,",")</f>
        <v>2</v>
      </c>
      <c r="C75" s="1" t="str">
        <v>G.02</v>
      </c>
      <c r="D75" s="1" t="str">
        <v>E.02</v>
      </c>
      <c r="E75" s="6" t="str">
        <f t="shared" si="1"/>
        <v>G.02</v>
      </c>
    </row>
    <row r="76" spans="1:5">
      <c r="A76" s="4">
        <v>70</v>
      </c>
      <c r="B76" s="1" t="str" cm="1">
        <f t="array" ref="B76:D76">_xlfn.TEXTSPLIT(Entries!$B244,",")</f>
        <v>2</v>
      </c>
      <c r="C76" s="1" t="str">
        <v>I.02</v>
      </c>
      <c r="D76" s="1" t="str">
        <v>A.02</v>
      </c>
      <c r="E76" s="6" t="str">
        <f t="shared" si="1"/>
        <v>I.02</v>
      </c>
    </row>
    <row r="77" spans="1:5">
      <c r="A77" s="4">
        <v>71</v>
      </c>
      <c r="B77" s="1" t="str" cm="1">
        <f t="array" ref="B77:D77">_xlfn.TEXTSPLIT(Entries!$B245,",")</f>
        <v>2</v>
      </c>
      <c r="C77" s="1" t="str">
        <v>L.02</v>
      </c>
      <c r="D77" s="1" t="str">
        <v>J.02</v>
      </c>
      <c r="E77" s="6" t="str">
        <f t="shared" si="1"/>
        <v>L.02</v>
      </c>
    </row>
    <row r="78" spans="1:5">
      <c r="A78" s="4">
        <v>72</v>
      </c>
      <c r="B78" s="1" t="str" cm="1">
        <f t="array" ref="B78:D78">_xlfn.TEXTSPLIT(Entries!$B246,",")</f>
        <v>2</v>
      </c>
      <c r="C78" s="1" t="str">
        <v>A.03</v>
      </c>
      <c r="D78" s="1" t="str">
        <v>F.03</v>
      </c>
      <c r="E78" s="6" t="str">
        <f t="shared" si="1"/>
        <v>A.03</v>
      </c>
    </row>
    <row r="79" spans="1:5">
      <c r="A79" s="4">
        <v>73</v>
      </c>
      <c r="B79" s="1" t="str" cm="1">
        <f t="array" ref="B79:D79">_xlfn.TEXTSPLIT(Entries!$B247,",")</f>
        <v>2</v>
      </c>
      <c r="C79" s="1" t="str">
        <v>C.03</v>
      </c>
      <c r="D79" s="1" t="str">
        <v>K.03</v>
      </c>
      <c r="E79" s="6" t="str">
        <f t="shared" si="1"/>
        <v>C.03</v>
      </c>
    </row>
    <row r="80" spans="1:5">
      <c r="A80" s="4">
        <v>74</v>
      </c>
      <c r="B80" s="1" t="str" cm="1">
        <f t="array" ref="B80:D80">_xlfn.TEXTSPLIT(Entries!$B248,",")</f>
        <v>2</v>
      </c>
      <c r="C80" s="1" t="str">
        <v>D.03</v>
      </c>
      <c r="D80" s="1" t="str">
        <v>L.03</v>
      </c>
      <c r="E80" s="6" t="str">
        <f t="shared" si="1"/>
        <v>D.03</v>
      </c>
    </row>
    <row r="81" spans="1:5">
      <c r="A81" s="4">
        <v>75</v>
      </c>
      <c r="B81" s="1" t="str" cm="1">
        <f t="array" ref="B81:D81">_xlfn.TEXTSPLIT(Entries!$B249,",")</f>
        <v>2</v>
      </c>
      <c r="C81" s="1" t="str">
        <v>E.03</v>
      </c>
      <c r="D81" s="1" t="str">
        <v>B.03</v>
      </c>
      <c r="E81" s="6" t="str">
        <f t="shared" si="1"/>
        <v>E.03</v>
      </c>
    </row>
    <row r="82" spans="1:5">
      <c r="A82" s="4">
        <v>76</v>
      </c>
      <c r="B82" s="1" t="str" cm="1">
        <f t="array" ref="B82:D82">_xlfn.TEXTSPLIT(Entries!$B250,",")</f>
        <v>2</v>
      </c>
      <c r="C82" s="1" t="str">
        <v>I.03</v>
      </c>
      <c r="D82" s="1" t="str">
        <v>G.03</v>
      </c>
      <c r="E82" s="6" t="str">
        <f t="shared" si="1"/>
        <v>I.03</v>
      </c>
    </row>
    <row r="83" spans="1:5">
      <c r="A83" s="4">
        <v>77</v>
      </c>
      <c r="B83" s="1" t="str" cm="1">
        <f t="array" ref="B83:D83">_xlfn.TEXTSPLIT(Entries!$B251,",")</f>
        <v>2</v>
      </c>
      <c r="C83" s="1" t="str">
        <v>J.03</v>
      </c>
      <c r="D83" s="1" t="str">
        <v>H.03</v>
      </c>
      <c r="E83" s="6" t="str">
        <f t="shared" si="1"/>
        <v>J.03</v>
      </c>
    </row>
    <row r="84" spans="1:5">
      <c r="A84" s="4">
        <v>78</v>
      </c>
      <c r="B84" s="1" t="str" cm="1">
        <f t="array" ref="B84:D84">_xlfn.TEXTSPLIT(Entries!$B252,",")</f>
        <v>2</v>
      </c>
      <c r="C84" s="1" t="str">
        <v>B.04</v>
      </c>
      <c r="D84" s="1" t="str">
        <v>D.04</v>
      </c>
      <c r="E84" s="6" t="str">
        <f t="shared" si="1"/>
        <v>B.04</v>
      </c>
    </row>
    <row r="85" spans="1:5">
      <c r="A85" s="4">
        <v>79</v>
      </c>
      <c r="B85" s="1" t="str" cm="1">
        <f t="array" ref="B85:D85">_xlfn.TEXTSPLIT(Entries!$B253,",")</f>
        <v>2</v>
      </c>
      <c r="C85" s="1" t="str">
        <v>C.04</v>
      </c>
      <c r="D85" s="1" t="str">
        <v>I.04</v>
      </c>
      <c r="E85" s="6" t="str">
        <f t="shared" si="1"/>
        <v>C.04</v>
      </c>
    </row>
    <row r="86" spans="1:5">
      <c r="A86" s="4">
        <v>80</v>
      </c>
      <c r="B86" s="1" t="str" cm="1">
        <f t="array" ref="B86:D86">_xlfn.TEXTSPLIT(Entries!$B254,",")</f>
        <v>2</v>
      </c>
      <c r="C86" s="1" t="str">
        <v>E.04</v>
      </c>
      <c r="D86" s="1" t="str">
        <v>A.04</v>
      </c>
      <c r="E86" s="6" t="str">
        <f t="shared" si="1"/>
        <v>E.04</v>
      </c>
    </row>
    <row r="87" spans="1:5">
      <c r="A87" s="4">
        <v>81</v>
      </c>
      <c r="B87" s="1" t="str" cm="1">
        <f t="array" ref="B87:D87">_xlfn.TEXTSPLIT(Entries!$B255,",")</f>
        <v>2</v>
      </c>
      <c r="C87" s="1" t="str">
        <v>F.04</v>
      </c>
      <c r="D87" s="1" t="str">
        <v>H.04</v>
      </c>
      <c r="E87" s="6" t="str">
        <f t="shared" si="1"/>
        <v>F.04</v>
      </c>
    </row>
    <row r="88" spans="1:5">
      <c r="A88" s="4">
        <v>82</v>
      </c>
      <c r="B88" s="1" t="str" cm="1">
        <f t="array" ref="B88:D88">_xlfn.TEXTSPLIT(Entries!$B256,",")</f>
        <v>2</v>
      </c>
      <c r="C88" s="1" t="str">
        <v>K.04</v>
      </c>
      <c r="D88" s="1" t="str">
        <v>J.04</v>
      </c>
      <c r="E88" s="6" t="str">
        <f t="shared" si="1"/>
        <v>K.04</v>
      </c>
    </row>
    <row r="89" spans="1:5">
      <c r="A89" s="4">
        <v>83</v>
      </c>
      <c r="B89" s="1" t="str" cm="1">
        <f t="array" ref="B89:D89">_xlfn.TEXTSPLIT(Entries!$B257,",")</f>
        <v>2</v>
      </c>
      <c r="C89" s="1" t="str">
        <v>L.04</v>
      </c>
      <c r="D89" s="1" t="str">
        <v>G.04</v>
      </c>
      <c r="E89" s="6" t="str">
        <f t="shared" si="1"/>
        <v>L.04</v>
      </c>
    </row>
    <row r="90" spans="1:5">
      <c r="A90" s="4">
        <v>84</v>
      </c>
      <c r="B90" s="1" t="str" cm="1">
        <f t="array" ref="B90:D90">_xlfn.TEXTSPLIT(Entries!$B258,",")</f>
        <v>2</v>
      </c>
      <c r="C90" s="1" t="str">
        <v>B.05</v>
      </c>
      <c r="D90" s="1" t="str">
        <v>C.05</v>
      </c>
      <c r="E90" s="6" t="str">
        <f t="shared" si="1"/>
        <v>B.05</v>
      </c>
    </row>
    <row r="91" spans="1:5">
      <c r="A91" s="4">
        <v>85</v>
      </c>
      <c r="B91" s="1" t="str" cm="1">
        <f t="array" ref="B91:D91">_xlfn.TEXTSPLIT(Entries!$B259,",")</f>
        <v>2</v>
      </c>
      <c r="C91" s="1" t="str">
        <v>F.05</v>
      </c>
      <c r="D91" s="1" t="str">
        <v>L.05</v>
      </c>
      <c r="E91" s="6" t="str">
        <f t="shared" si="1"/>
        <v>F.05</v>
      </c>
    </row>
    <row r="92" spans="1:5">
      <c r="A92" s="4">
        <v>86</v>
      </c>
      <c r="B92" s="1" t="str" cm="1">
        <f t="array" ref="B92:D92">_xlfn.TEXTSPLIT(Entries!$B260,",")</f>
        <v>2</v>
      </c>
      <c r="C92" s="1" t="str">
        <v>G.05</v>
      </c>
      <c r="D92" s="1" t="str">
        <v>J.05</v>
      </c>
      <c r="E92" s="6" t="str">
        <f t="shared" si="1"/>
        <v>G.05</v>
      </c>
    </row>
    <row r="93" spans="1:5">
      <c r="A93" s="4">
        <v>87</v>
      </c>
      <c r="B93" s="1" t="str" cm="1">
        <f t="array" ref="B93:D93">_xlfn.TEXTSPLIT(Entries!$B261,",")</f>
        <v>2</v>
      </c>
      <c r="C93" s="1" t="str">
        <v>H.05</v>
      </c>
      <c r="D93" s="1" t="str">
        <v>A.05</v>
      </c>
      <c r="E93" s="6" t="str">
        <f t="shared" si="1"/>
        <v>H.05</v>
      </c>
    </row>
    <row r="94" spans="1:5">
      <c r="A94" s="4">
        <v>88</v>
      </c>
      <c r="B94" s="1" t="str" cm="1">
        <f t="array" ref="B94:D94">_xlfn.TEXTSPLIT(Entries!$B262,",")</f>
        <v>2</v>
      </c>
      <c r="C94" s="1" t="str">
        <v>I.05</v>
      </c>
      <c r="D94" s="1" t="str">
        <v>D.05</v>
      </c>
      <c r="E94" s="6" t="str">
        <f t="shared" si="1"/>
        <v>I.05</v>
      </c>
    </row>
    <row r="95" spans="1:5">
      <c r="A95" s="4">
        <v>89</v>
      </c>
      <c r="B95" s="1" t="str" cm="1">
        <f t="array" ref="B95:D95">_xlfn.TEXTSPLIT(Entries!$B263,",")</f>
        <v>2</v>
      </c>
      <c r="C95" s="1" t="str">
        <v>K.05</v>
      </c>
      <c r="D95" s="1" t="str">
        <v>E.05</v>
      </c>
      <c r="E95" s="6" t="str">
        <f t="shared" si="1"/>
        <v>K.05</v>
      </c>
    </row>
    <row r="96" spans="1:5">
      <c r="A96" s="4">
        <v>90</v>
      </c>
      <c r="B96" s="1" t="str" cm="1">
        <f t="array" ref="B96:D96">_xlfn.TEXTSPLIT(Entries!$B264,",")</f>
        <v>2</v>
      </c>
      <c r="C96" s="1" t="str">
        <v>A.06</v>
      </c>
      <c r="D96" s="1" t="str">
        <v>K.06</v>
      </c>
      <c r="E96" s="6" t="str">
        <f t="shared" si="1"/>
        <v>A.06</v>
      </c>
    </row>
    <row r="97" spans="1:5">
      <c r="A97" s="4">
        <v>91</v>
      </c>
      <c r="B97" s="1" t="str" cm="1">
        <f t="array" ref="B97:D97">_xlfn.TEXTSPLIT(Entries!$B265,",")</f>
        <v>2</v>
      </c>
      <c r="C97" s="1" t="str">
        <v>B.06</v>
      </c>
      <c r="D97" s="1" t="str">
        <v>F.06</v>
      </c>
      <c r="E97" s="6" t="str">
        <f t="shared" si="1"/>
        <v>B.06</v>
      </c>
    </row>
    <row r="98" spans="1:5">
      <c r="A98" s="4">
        <v>92</v>
      </c>
      <c r="B98" s="1" t="str" cm="1">
        <f t="array" ref="B98:D98">_xlfn.TEXTSPLIT(Entries!$B266,",")</f>
        <v>2</v>
      </c>
      <c r="C98" s="1" t="str">
        <v>D.06</v>
      </c>
      <c r="D98" s="1" t="str">
        <v>I.06</v>
      </c>
      <c r="E98" s="6" t="str">
        <f t="shared" si="1"/>
        <v>D.06</v>
      </c>
    </row>
    <row r="99" spans="1:5">
      <c r="A99" s="4">
        <v>93</v>
      </c>
      <c r="B99" s="1" t="str" cm="1">
        <f t="array" ref="B99:D99">_xlfn.TEXTSPLIT(Entries!$B267,",")</f>
        <v>2</v>
      </c>
      <c r="C99" s="1" t="str">
        <v>G.06</v>
      </c>
      <c r="D99" s="1" t="str">
        <v>E.06</v>
      </c>
      <c r="E99" s="6" t="str">
        <f t="shared" si="1"/>
        <v>G.06</v>
      </c>
    </row>
    <row r="100" spans="1:5">
      <c r="A100" s="4">
        <v>94</v>
      </c>
      <c r="B100" s="1" t="str" cm="1">
        <f t="array" ref="B100:D100">_xlfn.TEXTSPLIT(Entries!$B268,",")</f>
        <v>2</v>
      </c>
      <c r="C100" s="1" t="str">
        <v>H.06</v>
      </c>
      <c r="D100" s="1" t="str">
        <v>J.06</v>
      </c>
      <c r="E100" s="6" t="str">
        <f t="shared" si="1"/>
        <v>H.06</v>
      </c>
    </row>
    <row r="101" spans="1:5">
      <c r="A101" s="4">
        <v>95</v>
      </c>
      <c r="B101" s="1" t="str" cm="1">
        <f t="array" ref="B101:D101">_xlfn.TEXTSPLIT(Entries!$B269,",")</f>
        <v>2</v>
      </c>
      <c r="C101" s="1" t="str">
        <v>L.06</v>
      </c>
      <c r="D101" s="1" t="str">
        <v>C.06</v>
      </c>
      <c r="E101" s="6" t="str">
        <f t="shared" si="1"/>
        <v>L.06</v>
      </c>
    </row>
    <row r="102" spans="1:5">
      <c r="A102" s="4">
        <v>96</v>
      </c>
      <c r="B102" s="1" t="str" cm="1">
        <f t="array" ref="B102:D102">_xlfn.TEXTSPLIT(Entries!$B270,",")</f>
        <v>2</v>
      </c>
      <c r="C102" s="1" t="str">
        <v>D.07</v>
      </c>
      <c r="D102" s="1" t="str">
        <v>A.07</v>
      </c>
      <c r="E102" s="6" t="str">
        <f t="shared" si="1"/>
        <v>D.07</v>
      </c>
    </row>
    <row r="103" spans="1:5">
      <c r="A103" s="4">
        <v>97</v>
      </c>
      <c r="B103" s="1" t="str" cm="1">
        <f t="array" ref="B103:D103">_xlfn.TEXTSPLIT(Entries!$B271,",")</f>
        <v>2</v>
      </c>
      <c r="C103" s="1" t="str">
        <v>F.07</v>
      </c>
      <c r="D103" s="1" t="str">
        <v>K.07</v>
      </c>
      <c r="E103" s="6" t="str">
        <f t="shared" si="1"/>
        <v>F.07</v>
      </c>
    </row>
    <row r="104" spans="1:5">
      <c r="A104" s="4">
        <v>98</v>
      </c>
      <c r="B104" s="1" t="str" cm="1">
        <f t="array" ref="B104:D104">_xlfn.TEXTSPLIT(Entries!$B272,",")</f>
        <v>2</v>
      </c>
      <c r="C104" s="1" t="str">
        <v>G.07</v>
      </c>
      <c r="D104" s="1" t="str">
        <v>C.07</v>
      </c>
      <c r="E104" s="6" t="str">
        <f t="shared" si="1"/>
        <v>G.07</v>
      </c>
    </row>
    <row r="105" spans="1:5">
      <c r="A105" s="4">
        <v>99</v>
      </c>
      <c r="B105" s="1" t="str" cm="1">
        <f t="array" ref="B105:D105">_xlfn.TEXTSPLIT(Entries!$B273,",")</f>
        <v>2</v>
      </c>
      <c r="C105" s="1" t="str">
        <v>H.07</v>
      </c>
      <c r="D105" s="1" t="str">
        <v>B.07</v>
      </c>
      <c r="E105" s="6" t="str">
        <f t="shared" si="1"/>
        <v>H.07</v>
      </c>
    </row>
    <row r="106" spans="1:5">
      <c r="A106" s="4">
        <v>100</v>
      </c>
      <c r="B106" s="1" t="str" cm="1">
        <f t="array" ref="B106:D106">_xlfn.TEXTSPLIT(Entries!$B274,",")</f>
        <v>2</v>
      </c>
      <c r="C106" s="1" t="str">
        <v>J.07</v>
      </c>
      <c r="D106" s="1" t="str">
        <v>E.07</v>
      </c>
      <c r="E106" s="6" t="str">
        <f t="shared" si="1"/>
        <v>J.07</v>
      </c>
    </row>
    <row r="107" spans="1:5">
      <c r="A107" s="4">
        <v>101</v>
      </c>
      <c r="B107" s="1" t="str" cm="1">
        <f t="array" ref="B107:D107">_xlfn.TEXTSPLIT(Entries!$B275,",")</f>
        <v>2</v>
      </c>
      <c r="C107" s="1" t="str">
        <v>L.07</v>
      </c>
      <c r="D107" s="1" t="str">
        <v>I.07</v>
      </c>
      <c r="E107" s="6" t="str">
        <f t="shared" si="1"/>
        <v>L.07</v>
      </c>
    </row>
    <row r="108" spans="1:5">
      <c r="A108" s="4">
        <v>102</v>
      </c>
      <c r="B108" s="1" t="str" cm="1">
        <f t="array" ref="B108:D108">_xlfn.TEXTSPLIT(Entries!$B276,",")</f>
        <v>2</v>
      </c>
      <c r="C108" s="1" t="str">
        <v>A.08</v>
      </c>
      <c r="D108" s="1" t="str">
        <v>L.08</v>
      </c>
      <c r="E108" s="6" t="str">
        <f t="shared" si="1"/>
        <v>A.08</v>
      </c>
    </row>
    <row r="109" spans="1:5">
      <c r="A109" s="4">
        <v>103</v>
      </c>
      <c r="B109" s="1" t="str" cm="1">
        <f t="array" ref="B109:D109">_xlfn.TEXTSPLIT(Entries!$B277,",")</f>
        <v>2</v>
      </c>
      <c r="C109" s="1" t="str">
        <v>C.08</v>
      </c>
      <c r="D109" s="1" t="str">
        <v>B.08</v>
      </c>
      <c r="E109" s="6" t="str">
        <f t="shared" si="1"/>
        <v>C.08</v>
      </c>
    </row>
    <row r="110" spans="1:5">
      <c r="A110" s="4">
        <v>104</v>
      </c>
      <c r="B110" s="1" t="str" cm="1">
        <f t="array" ref="B110:D110">_xlfn.TEXTSPLIT(Entries!$B278,",")</f>
        <v>2</v>
      </c>
      <c r="C110" s="1" t="str">
        <v>G.08</v>
      </c>
      <c r="D110" s="1" t="str">
        <v>H.08</v>
      </c>
      <c r="E110" s="6" t="str">
        <f t="shared" si="1"/>
        <v>G.08</v>
      </c>
    </row>
    <row r="111" spans="1:5">
      <c r="A111" s="4">
        <v>105</v>
      </c>
      <c r="B111" s="1" t="str" cm="1">
        <f t="array" ref="B111:D111">_xlfn.TEXTSPLIT(Entries!$B279,",")</f>
        <v>2</v>
      </c>
      <c r="C111" s="1" t="str">
        <v>I.08</v>
      </c>
      <c r="D111" s="1" t="str">
        <v>D.08</v>
      </c>
      <c r="E111" s="6" t="str">
        <f t="shared" si="1"/>
        <v>I.08</v>
      </c>
    </row>
    <row r="112" spans="1:5">
      <c r="A112" s="4">
        <v>106</v>
      </c>
      <c r="B112" s="1" t="str" cm="1">
        <f t="array" ref="B112:D112">_xlfn.TEXTSPLIT(Entries!$B280,",")</f>
        <v>2</v>
      </c>
      <c r="C112" s="1" t="str">
        <v>J.08</v>
      </c>
      <c r="D112" s="1" t="str">
        <v>E.08</v>
      </c>
      <c r="E112" s="6" t="str">
        <f t="shared" si="1"/>
        <v>J.08</v>
      </c>
    </row>
    <row r="113" spans="1:5">
      <c r="A113" s="4">
        <v>107</v>
      </c>
      <c r="B113" s="1" t="str" cm="1">
        <f t="array" ref="B113:D113">_xlfn.TEXTSPLIT(Entries!$B281,",")</f>
        <v>2</v>
      </c>
      <c r="C113" s="1" t="str">
        <v>K.08</v>
      </c>
      <c r="D113" s="1" t="str">
        <v>F.08</v>
      </c>
      <c r="E113" s="6" t="str">
        <f t="shared" si="1"/>
        <v>K.08</v>
      </c>
    </row>
    <row r="114" spans="1:5">
      <c r="A114" s="4">
        <v>108</v>
      </c>
      <c r="B114" s="1" t="str" cm="1">
        <f t="array" ref="B114:D114">_xlfn.TEXTSPLIT(Entries!$B282,",")</f>
        <v>2</v>
      </c>
      <c r="C114" s="1" t="str">
        <v>A.09</v>
      </c>
      <c r="D114" s="1" t="str">
        <v>G.09</v>
      </c>
      <c r="E114" s="6" t="str">
        <f t="shared" si="1"/>
        <v>A.09</v>
      </c>
    </row>
    <row r="115" spans="1:5">
      <c r="A115" s="4">
        <v>109</v>
      </c>
      <c r="B115" s="1" t="str" cm="1">
        <f t="array" ref="B115:D115">_xlfn.TEXTSPLIT(Entries!$B283,",")</f>
        <v>2</v>
      </c>
      <c r="C115" s="1" t="str">
        <v>D.09</v>
      </c>
      <c r="D115" s="1" t="str">
        <v>C.09</v>
      </c>
      <c r="E115" s="6" t="str">
        <f t="shared" si="1"/>
        <v>D.09</v>
      </c>
    </row>
    <row r="116" spans="1:5">
      <c r="A116" s="4">
        <v>110</v>
      </c>
      <c r="B116" s="1" t="str" cm="1">
        <f t="array" ref="B116:D116">_xlfn.TEXTSPLIT(Entries!$B284,",")</f>
        <v>2</v>
      </c>
      <c r="C116" s="1" t="str">
        <v>E.09</v>
      </c>
      <c r="D116" s="1" t="str">
        <v>B.09</v>
      </c>
      <c r="E116" s="6" t="str">
        <f t="shared" si="1"/>
        <v>E.09</v>
      </c>
    </row>
    <row r="117" spans="1:5">
      <c r="A117" s="4">
        <v>111</v>
      </c>
      <c r="B117" s="1" t="str" cm="1">
        <f t="array" ref="B117:D117">_xlfn.TEXTSPLIT(Entries!$B285,",")</f>
        <v>2</v>
      </c>
      <c r="C117" s="1" t="str">
        <v>H.09</v>
      </c>
      <c r="D117" s="1" t="str">
        <v>K.09</v>
      </c>
      <c r="E117" s="6" t="str">
        <f t="shared" si="1"/>
        <v>H.09</v>
      </c>
    </row>
    <row r="118" spans="1:5">
      <c r="A118" s="4">
        <v>112</v>
      </c>
      <c r="B118" s="1" t="str" cm="1">
        <f t="array" ref="B118:D118">_xlfn.TEXTSPLIT(Entries!$B286,",")</f>
        <v>2</v>
      </c>
      <c r="C118" s="1" t="str">
        <v>J.09</v>
      </c>
      <c r="D118" s="1" t="str">
        <v>F.09</v>
      </c>
      <c r="E118" s="6" t="str">
        <f t="shared" si="1"/>
        <v>J.09</v>
      </c>
    </row>
    <row r="119" spans="1:5">
      <c r="A119" s="4">
        <v>113</v>
      </c>
      <c r="B119" s="1" t="str" cm="1">
        <f t="array" ref="B119:D119">_xlfn.TEXTSPLIT(Entries!$B287,",")</f>
        <v>2</v>
      </c>
      <c r="C119" s="1" t="str">
        <v>L.09</v>
      </c>
      <c r="D119" s="1" t="str">
        <v>I.09</v>
      </c>
      <c r="E119" s="6" t="str">
        <f t="shared" si="1"/>
        <v>L.09</v>
      </c>
    </row>
    <row r="120" spans="1:5">
      <c r="A120" s="4">
        <v>114</v>
      </c>
      <c r="B120" s="1" t="str" cm="1">
        <f t="array" ref="B120:D120">_xlfn.TEXTSPLIT(Entries!$B288,",")</f>
        <v>2</v>
      </c>
      <c r="C120" s="1" t="str">
        <v>B.10</v>
      </c>
      <c r="D120" s="1" t="str">
        <v>D.10</v>
      </c>
      <c r="E120" s="6" t="str">
        <f t="shared" si="1"/>
        <v>B.10</v>
      </c>
    </row>
    <row r="121" spans="1:5">
      <c r="A121" s="4">
        <v>115</v>
      </c>
      <c r="B121" s="1" t="str" cm="1">
        <f t="array" ref="B121:D121">_xlfn.TEXTSPLIT(Entries!$B289,",")</f>
        <v>2</v>
      </c>
      <c r="C121" s="1" t="str">
        <v>C.10</v>
      </c>
      <c r="D121" s="1" t="str">
        <v>J.10</v>
      </c>
      <c r="E121" s="6" t="str">
        <f t="shared" si="1"/>
        <v>C.10</v>
      </c>
    </row>
    <row r="122" spans="1:5">
      <c r="A122" s="4">
        <v>116</v>
      </c>
      <c r="B122" s="1" t="str" cm="1">
        <f t="array" ref="B122:D122">_xlfn.TEXTSPLIT(Entries!$B290,",")</f>
        <v>2</v>
      </c>
      <c r="C122" s="1" t="str">
        <v>E.10</v>
      </c>
      <c r="D122" s="1" t="str">
        <v>H.10</v>
      </c>
      <c r="E122" s="6" t="str">
        <f t="shared" si="1"/>
        <v>E.10</v>
      </c>
    </row>
    <row r="123" spans="1:5">
      <c r="A123" s="4">
        <v>117</v>
      </c>
      <c r="B123" s="1" t="str" cm="1">
        <f t="array" ref="B123:D123">_xlfn.TEXTSPLIT(Entries!$B291,",")</f>
        <v>2</v>
      </c>
      <c r="C123" s="1" t="str">
        <v>F.10</v>
      </c>
      <c r="D123" s="1" t="str">
        <v>L.10</v>
      </c>
      <c r="E123" s="6" t="str">
        <f t="shared" si="1"/>
        <v>F.10</v>
      </c>
    </row>
    <row r="124" spans="1:5">
      <c r="A124" s="4">
        <v>118</v>
      </c>
      <c r="B124" s="1" t="str" cm="1">
        <f t="array" ref="B124:D124">_xlfn.TEXTSPLIT(Entries!$B292,",")</f>
        <v>2</v>
      </c>
      <c r="C124" s="1" t="str">
        <v>I.10</v>
      </c>
      <c r="D124" s="1" t="str">
        <v>G.10</v>
      </c>
      <c r="E124" s="6" t="str">
        <f t="shared" si="1"/>
        <v>I.10</v>
      </c>
    </row>
    <row r="125" spans="1:5">
      <c r="A125" s="4">
        <v>119</v>
      </c>
      <c r="B125" s="1" t="str" cm="1">
        <f t="array" ref="B125:D125">_xlfn.TEXTSPLIT(Entries!$B293,",")</f>
        <v>2</v>
      </c>
      <c r="C125" s="1" t="str">
        <v>K.10</v>
      </c>
      <c r="D125" s="1" t="str">
        <v>A.10</v>
      </c>
      <c r="E125" s="6" t="str">
        <f t="shared" si="1"/>
        <v>K.10</v>
      </c>
    </row>
    <row r="126" spans="1:5">
      <c r="A126" s="4">
        <v>120</v>
      </c>
      <c r="B126" s="1" t="str" cm="1">
        <f t="array" ref="B126:D126">_xlfn.TEXTSPLIT(Entries!$B294,",")</f>
        <v>3</v>
      </c>
      <c r="C126" s="1" t="str">
        <v>B.01</v>
      </c>
      <c r="D126" s="1" t="str">
        <v>A.01</v>
      </c>
      <c r="E126" s="6" t="str">
        <f t="shared" si="1"/>
        <v>B.01</v>
      </c>
    </row>
    <row r="127" spans="1:5">
      <c r="A127" s="4">
        <v>121</v>
      </c>
      <c r="B127" s="1" t="str" cm="1">
        <f t="array" ref="B127:D127">_xlfn.TEXTSPLIT(Entries!$B295,",")</f>
        <v>3</v>
      </c>
      <c r="C127" s="1" t="str">
        <v>C.01</v>
      </c>
      <c r="D127" s="1" t="str">
        <v>E.01</v>
      </c>
      <c r="E127" s="6" t="str">
        <f t="shared" si="1"/>
        <v>C.01</v>
      </c>
    </row>
    <row r="128" spans="1:5">
      <c r="A128" s="4">
        <v>122</v>
      </c>
      <c r="B128" s="1" t="str" cm="1">
        <f t="array" ref="B128:D128">_xlfn.TEXTSPLIT(Entries!$B296,",")</f>
        <v>3</v>
      </c>
      <c r="C128" s="1" t="str">
        <v>I.01</v>
      </c>
      <c r="D128" s="1" t="str">
        <v>F.01</v>
      </c>
      <c r="E128" s="6" t="str">
        <f t="shared" si="1"/>
        <v>I.01</v>
      </c>
    </row>
    <row r="129" spans="1:5">
      <c r="A129" s="4">
        <v>123</v>
      </c>
      <c r="B129" s="1" t="str" cm="1">
        <f t="array" ref="B129:D129">_xlfn.TEXTSPLIT(Entries!$B297,",")</f>
        <v>3</v>
      </c>
      <c r="C129" s="1" t="str">
        <v>D.01</v>
      </c>
      <c r="D129" s="1" t="str">
        <v>H.01</v>
      </c>
      <c r="E129" s="6" t="str">
        <f t="shared" si="1"/>
        <v>D.01</v>
      </c>
    </row>
    <row r="130" spans="1:5">
      <c r="A130" s="4">
        <v>124</v>
      </c>
      <c r="B130" s="1" t="str" cm="1">
        <f t="array" ref="B130:D130">_xlfn.TEXTSPLIT(Entries!$B298,",")</f>
        <v>3</v>
      </c>
      <c r="C130" s="1" t="str">
        <v>L.01</v>
      </c>
      <c r="D130" s="1" t="str">
        <v>J.01</v>
      </c>
      <c r="E130" s="6" t="str">
        <f t="shared" si="1"/>
        <v>L.01</v>
      </c>
    </row>
    <row r="131" spans="1:5">
      <c r="A131" s="4">
        <v>125</v>
      </c>
      <c r="B131" s="1" t="str" cm="1">
        <f t="array" ref="B131:D131">_xlfn.TEXTSPLIT(Entries!$B299,",")</f>
        <v>3</v>
      </c>
      <c r="C131" s="1" t="str">
        <v>G.01</v>
      </c>
      <c r="D131" s="1" t="str">
        <v>K.01</v>
      </c>
      <c r="E131" s="6" t="str">
        <f t="shared" si="1"/>
        <v>G.01</v>
      </c>
    </row>
    <row r="132" spans="1:5">
      <c r="A132" s="4">
        <v>126</v>
      </c>
      <c r="B132" s="1" t="str" cm="1">
        <f t="array" ref="B132:D132">_xlfn.TEXTSPLIT(Entries!$B300,",")</f>
        <v>3</v>
      </c>
      <c r="C132" s="1" t="str">
        <v>F.02</v>
      </c>
      <c r="D132" s="1" t="str">
        <v>B.02</v>
      </c>
      <c r="E132" s="6" t="str">
        <f t="shared" si="1"/>
        <v>F.02</v>
      </c>
    </row>
    <row r="133" spans="1:5">
      <c r="A133" s="4">
        <v>127</v>
      </c>
      <c r="B133" s="1" t="str" cm="1">
        <f t="array" ref="B133:D133">_xlfn.TEXTSPLIT(Entries!$B301,",")</f>
        <v>3</v>
      </c>
      <c r="C133" s="1" t="str">
        <v>H.02</v>
      </c>
      <c r="D133" s="1" t="str">
        <v>C.02</v>
      </c>
      <c r="E133" s="6" t="str">
        <f t="shared" si="1"/>
        <v>H.02</v>
      </c>
    </row>
    <row r="134" spans="1:5">
      <c r="A134" s="4">
        <v>128</v>
      </c>
      <c r="B134" s="1" t="str" cm="1">
        <f t="array" ref="B134:D134">_xlfn.TEXTSPLIT(Entries!$B302,",")</f>
        <v>3</v>
      </c>
      <c r="C134" s="1" t="str">
        <v>J.02</v>
      </c>
      <c r="D134" s="1" t="str">
        <v>D.02</v>
      </c>
      <c r="E134" s="6" t="str">
        <f t="shared" ref="E134:E185" si="2">C134</f>
        <v>J.02</v>
      </c>
    </row>
    <row r="135" spans="1:5">
      <c r="A135" s="4">
        <v>129</v>
      </c>
      <c r="B135" s="1" t="str" cm="1">
        <f t="array" ref="B135:D135">_xlfn.TEXTSPLIT(Entries!$B303,",")</f>
        <v>3</v>
      </c>
      <c r="C135" s="1" t="str">
        <v>K.02</v>
      </c>
      <c r="D135" s="1" t="str">
        <v>G.02</v>
      </c>
      <c r="E135" s="6" t="str">
        <f t="shared" si="2"/>
        <v>K.02</v>
      </c>
    </row>
    <row r="136" spans="1:5">
      <c r="A136" s="4">
        <v>130</v>
      </c>
      <c r="B136" s="1" t="str" cm="1">
        <f t="array" ref="B136:D136">_xlfn.TEXTSPLIT(Entries!$B304,",")</f>
        <v>3</v>
      </c>
      <c r="C136" s="1" t="str">
        <v>E.02</v>
      </c>
      <c r="D136" s="1" t="str">
        <v>I.02</v>
      </c>
      <c r="E136" s="6" t="str">
        <f t="shared" si="2"/>
        <v>E.02</v>
      </c>
    </row>
    <row r="137" spans="1:5">
      <c r="A137" s="4">
        <v>131</v>
      </c>
      <c r="B137" s="1" t="str" cm="1">
        <f t="array" ref="B137:D137">_xlfn.TEXTSPLIT(Entries!$B305,",")</f>
        <v>3</v>
      </c>
      <c r="C137" s="1" t="str">
        <v>A.02</v>
      </c>
      <c r="D137" s="1" t="str">
        <v>L.02</v>
      </c>
      <c r="E137" s="6" t="str">
        <f t="shared" si="2"/>
        <v>A.02</v>
      </c>
    </row>
    <row r="138" spans="1:5">
      <c r="A138" s="4">
        <v>132</v>
      </c>
      <c r="B138" s="1" t="str" cm="1">
        <f t="array" ref="B138:D138">_xlfn.TEXTSPLIT(Entries!$B306,",")</f>
        <v>3</v>
      </c>
      <c r="C138" s="1" t="str">
        <v>L.03</v>
      </c>
      <c r="D138" s="1" t="str">
        <v>A.03</v>
      </c>
      <c r="E138" s="6" t="str">
        <f t="shared" si="2"/>
        <v>L.03</v>
      </c>
    </row>
    <row r="139" spans="1:5">
      <c r="A139" s="4">
        <v>133</v>
      </c>
      <c r="B139" s="1" t="str" cm="1">
        <f t="array" ref="B139:D139">_xlfn.TEXTSPLIT(Entries!$B307,",")</f>
        <v>3</v>
      </c>
      <c r="C139" s="1" t="str">
        <v>H.03</v>
      </c>
      <c r="D139" s="1" t="str">
        <v>C.03</v>
      </c>
      <c r="E139" s="6" t="str">
        <f t="shared" si="2"/>
        <v>H.03</v>
      </c>
    </row>
    <row r="140" spans="1:5">
      <c r="A140" s="4">
        <v>134</v>
      </c>
      <c r="B140" s="1" t="str" cm="1">
        <f t="array" ref="B140:D140">_xlfn.TEXTSPLIT(Entries!$B308,",")</f>
        <v>3</v>
      </c>
      <c r="C140" s="1" t="str">
        <v>B.03</v>
      </c>
      <c r="D140" s="1" t="str">
        <v>D.03</v>
      </c>
      <c r="E140" s="6" t="str">
        <f t="shared" si="2"/>
        <v>B.03</v>
      </c>
    </row>
    <row r="141" spans="1:5">
      <c r="A141" s="4">
        <v>135</v>
      </c>
      <c r="B141" s="1" t="str" cm="1">
        <f t="array" ref="B141:D141">_xlfn.TEXTSPLIT(Entries!$B309,",")</f>
        <v>3</v>
      </c>
      <c r="C141" s="1" t="str">
        <v>F.03</v>
      </c>
      <c r="D141" s="1" t="str">
        <v>E.03</v>
      </c>
      <c r="E141" s="6" t="str">
        <f t="shared" si="2"/>
        <v>F.03</v>
      </c>
    </row>
    <row r="142" spans="1:5">
      <c r="A142" s="4">
        <v>136</v>
      </c>
      <c r="B142" s="1" t="str" cm="1">
        <f t="array" ref="B142:D142">_xlfn.TEXTSPLIT(Entries!$B310,",")</f>
        <v>3</v>
      </c>
      <c r="C142" s="1" t="str">
        <v>K.03</v>
      </c>
      <c r="D142" s="1" t="str">
        <v>I.03</v>
      </c>
      <c r="E142" s="6" t="str">
        <f t="shared" si="2"/>
        <v>K.03</v>
      </c>
    </row>
    <row r="143" spans="1:5">
      <c r="A143" s="4">
        <v>137</v>
      </c>
      <c r="B143" s="1" t="str" cm="1">
        <f t="array" ref="B143:D143">_xlfn.TEXTSPLIT(Entries!$B311,",")</f>
        <v>3</v>
      </c>
      <c r="C143" s="1" t="str">
        <v>G.03</v>
      </c>
      <c r="D143" s="1" t="str">
        <v>J.03</v>
      </c>
      <c r="E143" s="6" t="str">
        <f t="shared" si="2"/>
        <v>G.03</v>
      </c>
    </row>
    <row r="144" spans="1:5">
      <c r="A144" s="4">
        <v>138</v>
      </c>
      <c r="B144" s="1" t="str" cm="1">
        <f t="array" ref="B144:D144">_xlfn.TEXTSPLIT(Entries!$B312,",")</f>
        <v>3</v>
      </c>
      <c r="C144" s="1" t="str">
        <v>A.04</v>
      </c>
      <c r="D144" s="1" t="str">
        <v>B.04</v>
      </c>
      <c r="E144" s="6" t="str">
        <f t="shared" si="2"/>
        <v>A.04</v>
      </c>
    </row>
    <row r="145" spans="1:5">
      <c r="A145" s="4">
        <v>139</v>
      </c>
      <c r="B145" s="1" t="str" cm="1">
        <f t="array" ref="B145:D145">_xlfn.TEXTSPLIT(Entries!$B313,",")</f>
        <v>3</v>
      </c>
      <c r="C145" s="1" t="str">
        <v>J.04</v>
      </c>
      <c r="D145" s="1" t="str">
        <v>C.04</v>
      </c>
      <c r="E145" s="6" t="str">
        <f t="shared" si="2"/>
        <v>J.04</v>
      </c>
    </row>
    <row r="146" spans="1:5">
      <c r="A146" s="4">
        <v>140</v>
      </c>
      <c r="B146" s="1" t="str" cm="1">
        <f t="array" ref="B146:D146">_xlfn.TEXTSPLIT(Entries!$B314,",")</f>
        <v>3</v>
      </c>
      <c r="C146" s="1" t="str">
        <v>H.04</v>
      </c>
      <c r="D146" s="1" t="str">
        <v>E.04</v>
      </c>
      <c r="E146" s="6" t="str">
        <f t="shared" si="2"/>
        <v>H.04</v>
      </c>
    </row>
    <row r="147" spans="1:5">
      <c r="A147" s="4">
        <v>141</v>
      </c>
      <c r="B147" s="1" t="str" cm="1">
        <f t="array" ref="B147:D147">_xlfn.TEXTSPLIT(Entries!$B315,",")</f>
        <v>3</v>
      </c>
      <c r="C147" s="1" t="str">
        <v>G.04</v>
      </c>
      <c r="D147" s="1" t="str">
        <v>F.04</v>
      </c>
      <c r="E147" s="6" t="str">
        <f t="shared" si="2"/>
        <v>G.04</v>
      </c>
    </row>
    <row r="148" spans="1:5">
      <c r="A148" s="4">
        <v>142</v>
      </c>
      <c r="B148" s="1" t="str" cm="1">
        <f t="array" ref="B148:D148">_xlfn.TEXTSPLIT(Entries!$B316,",")</f>
        <v>3</v>
      </c>
      <c r="C148" s="1" t="str">
        <v>I.04</v>
      </c>
      <c r="D148" s="1" t="str">
        <v>K.04</v>
      </c>
      <c r="E148" s="6" t="str">
        <f t="shared" si="2"/>
        <v>I.04</v>
      </c>
    </row>
    <row r="149" spans="1:5">
      <c r="A149" s="4">
        <v>143</v>
      </c>
      <c r="B149" s="1" t="str" cm="1">
        <f t="array" ref="B149:D149">_xlfn.TEXTSPLIT(Entries!$B317,",")</f>
        <v>3</v>
      </c>
      <c r="C149" s="1" t="str">
        <v>D.04</v>
      </c>
      <c r="D149" s="1" t="str">
        <v>L.04</v>
      </c>
      <c r="E149" s="6" t="str">
        <f t="shared" si="2"/>
        <v>D.04</v>
      </c>
    </row>
    <row r="150" spans="1:5">
      <c r="A150" s="4">
        <v>144</v>
      </c>
      <c r="B150" s="1" t="str" cm="1">
        <f t="array" ref="B150:D150">_xlfn.TEXTSPLIT(Entries!$B318,",")</f>
        <v>3</v>
      </c>
      <c r="C150" s="1" t="str">
        <v>L.05</v>
      </c>
      <c r="D150" s="1" t="str">
        <v>B.05</v>
      </c>
      <c r="E150" s="6" t="str">
        <f t="shared" si="2"/>
        <v>L.05</v>
      </c>
    </row>
    <row r="151" spans="1:5">
      <c r="A151" s="4">
        <v>145</v>
      </c>
      <c r="B151" s="1" t="str" cm="1">
        <f t="array" ref="B151:D151">_xlfn.TEXTSPLIT(Entries!$B319,",")</f>
        <v>3</v>
      </c>
      <c r="C151" s="1" t="str">
        <v>C.05</v>
      </c>
      <c r="D151" s="1" t="str">
        <v>F.05</v>
      </c>
      <c r="E151" s="6" t="str">
        <f t="shared" si="2"/>
        <v>C.05</v>
      </c>
    </row>
    <row r="152" spans="1:5">
      <c r="A152" s="4">
        <v>146</v>
      </c>
      <c r="B152" s="1" t="str" cm="1">
        <f t="array" ref="B152:D152">_xlfn.TEXTSPLIT(Entries!$B320,",")</f>
        <v>3</v>
      </c>
      <c r="C152" s="1" t="str">
        <v>E.05</v>
      </c>
      <c r="D152" s="1" t="str">
        <v>G.05</v>
      </c>
      <c r="E152" s="6" t="str">
        <f t="shared" si="2"/>
        <v>E.05</v>
      </c>
    </row>
    <row r="153" spans="1:5">
      <c r="A153" s="4">
        <v>147</v>
      </c>
      <c r="B153" s="1" t="str" cm="1">
        <f t="array" ref="B153:D153">_xlfn.TEXTSPLIT(Entries!$B321,",")</f>
        <v>3</v>
      </c>
      <c r="C153" s="1" t="str">
        <v>D.05</v>
      </c>
      <c r="D153" s="1" t="str">
        <v>H.05</v>
      </c>
      <c r="E153" s="6" t="str">
        <f t="shared" si="2"/>
        <v>D.05</v>
      </c>
    </row>
    <row r="154" spans="1:5">
      <c r="A154" s="4">
        <v>148</v>
      </c>
      <c r="B154" s="1" t="str" cm="1">
        <f t="array" ref="B154:D154">_xlfn.TEXTSPLIT(Entries!$B322,",")</f>
        <v>3</v>
      </c>
      <c r="C154" s="1" t="str">
        <v>J.05</v>
      </c>
      <c r="D154" s="1" t="str">
        <v>I.05</v>
      </c>
      <c r="E154" s="6" t="str">
        <f t="shared" si="2"/>
        <v>J.05</v>
      </c>
    </row>
    <row r="155" spans="1:5">
      <c r="A155" s="4">
        <v>149</v>
      </c>
      <c r="B155" s="1" t="str" cm="1">
        <f t="array" ref="B155:D155">_xlfn.TEXTSPLIT(Entries!$B323,",")</f>
        <v>3</v>
      </c>
      <c r="C155" s="1" t="str">
        <v>A.05</v>
      </c>
      <c r="D155" s="1" t="str">
        <v>K.05</v>
      </c>
      <c r="E155" s="6" t="str">
        <f t="shared" si="2"/>
        <v>A.05</v>
      </c>
    </row>
    <row r="156" spans="1:5">
      <c r="A156" s="4">
        <v>150</v>
      </c>
      <c r="B156" s="1" t="str" cm="1">
        <f t="array" ref="B156:D156">_xlfn.TEXTSPLIT(Entries!$B324,",")</f>
        <v>3</v>
      </c>
      <c r="C156" s="1" t="str">
        <v>I.06</v>
      </c>
      <c r="D156" s="1" t="str">
        <v>A.06</v>
      </c>
      <c r="E156" s="6" t="str">
        <f t="shared" si="2"/>
        <v>I.06</v>
      </c>
    </row>
    <row r="157" spans="1:5">
      <c r="A157" s="4">
        <v>151</v>
      </c>
      <c r="B157" s="1" t="str" cm="1">
        <f t="array" ref="B157:D157">_xlfn.TEXTSPLIT(Entries!$B325,",")</f>
        <v>3</v>
      </c>
      <c r="C157" s="1" t="str">
        <v>K.06</v>
      </c>
      <c r="D157" s="1" t="str">
        <v>B.06</v>
      </c>
      <c r="E157" s="6" t="str">
        <f t="shared" si="2"/>
        <v>K.06</v>
      </c>
    </row>
    <row r="158" spans="1:5">
      <c r="A158" s="4">
        <v>152</v>
      </c>
      <c r="B158" s="1" t="str" cm="1">
        <f t="array" ref="B158:D158">_xlfn.TEXTSPLIT(Entries!$B326,",")</f>
        <v>3</v>
      </c>
      <c r="C158" s="1" t="str">
        <v>C.06</v>
      </c>
      <c r="D158" s="1" t="str">
        <v>D.06</v>
      </c>
      <c r="E158" s="6" t="str">
        <f t="shared" si="2"/>
        <v>C.06</v>
      </c>
    </row>
    <row r="159" spans="1:5">
      <c r="A159" s="4">
        <v>153</v>
      </c>
      <c r="B159" s="1" t="str" cm="1">
        <f t="array" ref="B159:D159">_xlfn.TEXTSPLIT(Entries!$B327,",")</f>
        <v>3</v>
      </c>
      <c r="C159" s="1" t="str">
        <v>J.06</v>
      </c>
      <c r="D159" s="1" t="str">
        <v>G.06</v>
      </c>
      <c r="E159" s="6" t="str">
        <f t="shared" si="2"/>
        <v>J.06</v>
      </c>
    </row>
    <row r="160" spans="1:5">
      <c r="A160" s="4">
        <v>154</v>
      </c>
      <c r="B160" s="1" t="str" cm="1">
        <f t="array" ref="B160:D160">_xlfn.TEXTSPLIT(Entries!$B328,",")</f>
        <v>3</v>
      </c>
      <c r="C160" s="1" t="str">
        <v>F.06</v>
      </c>
      <c r="D160" s="1" t="str">
        <v>H.06</v>
      </c>
      <c r="E160" s="6" t="str">
        <f t="shared" si="2"/>
        <v>F.06</v>
      </c>
    </row>
    <row r="161" spans="1:5">
      <c r="A161" s="4">
        <v>155</v>
      </c>
      <c r="B161" s="1" t="str" cm="1">
        <f t="array" ref="B161:D161">_xlfn.TEXTSPLIT(Entries!$B329,",")</f>
        <v>3</v>
      </c>
      <c r="C161" s="1" t="str">
        <v>E.06</v>
      </c>
      <c r="D161" s="1" t="str">
        <v>L.06</v>
      </c>
      <c r="E161" s="6" t="str">
        <f t="shared" si="2"/>
        <v>E.06</v>
      </c>
    </row>
    <row r="162" spans="1:5">
      <c r="A162" s="4">
        <v>156</v>
      </c>
      <c r="B162" s="1" t="str" cm="1">
        <f t="array" ref="B162:D162">_xlfn.TEXTSPLIT(Entries!$B330,",")</f>
        <v>3</v>
      </c>
      <c r="C162" s="1" t="str">
        <v>E.07</v>
      </c>
      <c r="D162" s="1" t="str">
        <v>D.07</v>
      </c>
      <c r="E162" s="6" t="str">
        <f t="shared" si="2"/>
        <v>E.07</v>
      </c>
    </row>
    <row r="163" spans="1:5">
      <c r="A163" s="4">
        <v>157</v>
      </c>
      <c r="B163" s="1" t="str" cm="1">
        <f t="array" ref="B163:D163">_xlfn.TEXTSPLIT(Entries!$B331,",")</f>
        <v>3</v>
      </c>
      <c r="C163" s="1" t="str">
        <v>I.07</v>
      </c>
      <c r="D163" s="1" t="str">
        <v>F.07</v>
      </c>
      <c r="E163" s="6" t="str">
        <f t="shared" si="2"/>
        <v>I.07</v>
      </c>
    </row>
    <row r="164" spans="1:5">
      <c r="A164" s="4">
        <v>158</v>
      </c>
      <c r="B164" s="1" t="str" cm="1">
        <f t="array" ref="B164:D164">_xlfn.TEXTSPLIT(Entries!$B332,",")</f>
        <v>3</v>
      </c>
      <c r="C164" s="1" t="str">
        <v>B.07</v>
      </c>
      <c r="D164" s="1" t="str">
        <v>G.07</v>
      </c>
      <c r="E164" s="6" t="str">
        <f t="shared" si="2"/>
        <v>B.07</v>
      </c>
    </row>
    <row r="165" spans="1:5">
      <c r="A165" s="4">
        <v>159</v>
      </c>
      <c r="B165" s="1" t="str" cm="1">
        <f t="array" ref="B165:D165">_xlfn.TEXTSPLIT(Entries!$B333,",")</f>
        <v>3</v>
      </c>
      <c r="C165" s="1" t="str">
        <v>C.07</v>
      </c>
      <c r="D165" s="1" t="str">
        <v>H.07</v>
      </c>
      <c r="E165" s="6" t="str">
        <f t="shared" si="2"/>
        <v>C.07</v>
      </c>
    </row>
    <row r="166" spans="1:5">
      <c r="A166" s="4">
        <v>160</v>
      </c>
      <c r="B166" s="1" t="str" cm="1">
        <f t="array" ref="B166:D166">_xlfn.TEXTSPLIT(Entries!$B334,",")</f>
        <v>3</v>
      </c>
      <c r="C166" s="1" t="str">
        <v>A.07</v>
      </c>
      <c r="D166" s="1" t="str">
        <v>J.07</v>
      </c>
      <c r="E166" s="6" t="str">
        <f t="shared" si="2"/>
        <v>A.07</v>
      </c>
    </row>
    <row r="167" spans="1:5">
      <c r="A167" s="4">
        <v>161</v>
      </c>
      <c r="B167" s="1" t="str" cm="1">
        <f t="array" ref="B167:D167">_xlfn.TEXTSPLIT(Entries!$B335,",")</f>
        <v>3</v>
      </c>
      <c r="C167" s="1" t="str">
        <v>K.07</v>
      </c>
      <c r="D167" s="1" t="str">
        <v>L.07</v>
      </c>
      <c r="E167" s="6" t="str">
        <f t="shared" si="2"/>
        <v>K.07</v>
      </c>
    </row>
    <row r="168" spans="1:5">
      <c r="A168" s="4">
        <v>162</v>
      </c>
      <c r="B168" s="1" t="str" cm="1">
        <f t="array" ref="B168:D168">_xlfn.TEXTSPLIT(Entries!$B336,",")</f>
        <v>3</v>
      </c>
      <c r="C168" s="1" t="str">
        <v>E.08</v>
      </c>
      <c r="D168" s="1" t="str">
        <v>A.08</v>
      </c>
      <c r="E168" s="6" t="str">
        <f t="shared" si="2"/>
        <v>E.08</v>
      </c>
    </row>
    <row r="169" spans="1:5">
      <c r="A169" s="4">
        <v>163</v>
      </c>
      <c r="B169" s="1" t="str" cm="1">
        <f t="array" ref="B169:D169">_xlfn.TEXTSPLIT(Entries!$B337,",")</f>
        <v>3</v>
      </c>
      <c r="C169" s="1" t="str">
        <v>D.08</v>
      </c>
      <c r="D169" s="1" t="str">
        <v>C.08</v>
      </c>
      <c r="E169" s="6" t="str">
        <f t="shared" si="2"/>
        <v>D.08</v>
      </c>
    </row>
    <row r="170" spans="1:5">
      <c r="A170" s="4">
        <v>164</v>
      </c>
      <c r="B170" s="1" t="str" cm="1">
        <f t="array" ref="B170:D170">_xlfn.TEXTSPLIT(Entries!$B338,",")</f>
        <v>3</v>
      </c>
      <c r="C170" s="1" t="str">
        <v>F.08</v>
      </c>
      <c r="D170" s="1" t="str">
        <v>G.08</v>
      </c>
      <c r="E170" s="6" t="str">
        <f t="shared" si="2"/>
        <v>F.08</v>
      </c>
    </row>
    <row r="171" spans="1:5">
      <c r="A171" s="4">
        <v>165</v>
      </c>
      <c r="B171" s="1" t="str" cm="1">
        <f t="array" ref="B171:D171">_xlfn.TEXTSPLIT(Entries!$B339,",")</f>
        <v>3</v>
      </c>
      <c r="C171" s="1" t="str">
        <v>B.08</v>
      </c>
      <c r="D171" s="1" t="str">
        <v>I.08</v>
      </c>
      <c r="E171" s="6" t="str">
        <f t="shared" si="2"/>
        <v>B.08</v>
      </c>
    </row>
    <row r="172" spans="1:5">
      <c r="A172" s="4">
        <v>166</v>
      </c>
      <c r="B172" s="1" t="str" cm="1">
        <f t="array" ref="B172:D172">_xlfn.TEXTSPLIT(Entries!$B340,",")</f>
        <v>3</v>
      </c>
      <c r="C172" s="1" t="str">
        <v>H.08</v>
      </c>
      <c r="D172" s="1" t="str">
        <v>J.08</v>
      </c>
      <c r="E172" s="6" t="str">
        <f t="shared" si="2"/>
        <v>H.08</v>
      </c>
    </row>
    <row r="173" spans="1:5">
      <c r="A173" s="4">
        <v>167</v>
      </c>
      <c r="B173" s="1" t="str" cm="1">
        <f t="array" ref="B173:D173">_xlfn.TEXTSPLIT(Entries!$B341,",")</f>
        <v>3</v>
      </c>
      <c r="C173" s="1" t="str">
        <v>L.08</v>
      </c>
      <c r="D173" s="1" t="str">
        <v>K.08</v>
      </c>
      <c r="E173" s="6" t="str">
        <f t="shared" si="2"/>
        <v>L.08</v>
      </c>
    </row>
    <row r="174" spans="1:5">
      <c r="A174" s="4">
        <v>168</v>
      </c>
      <c r="B174" s="1" t="str" cm="1">
        <f t="array" ref="B174:D174">_xlfn.TEXTSPLIT(Entries!$B342,",")</f>
        <v>3</v>
      </c>
      <c r="C174" s="1" t="str">
        <v>I.09</v>
      </c>
      <c r="D174" s="1" t="str">
        <v>A.09</v>
      </c>
      <c r="E174" s="6" t="str">
        <f t="shared" si="2"/>
        <v>I.09</v>
      </c>
    </row>
    <row r="175" spans="1:5">
      <c r="A175" s="4">
        <v>169</v>
      </c>
      <c r="B175" s="1" t="str" cm="1">
        <f t="array" ref="B175:D175">_xlfn.TEXTSPLIT(Entries!$B343,",")</f>
        <v>3</v>
      </c>
      <c r="C175" s="1" t="str">
        <v>K.09</v>
      </c>
      <c r="D175" s="1" t="str">
        <v>D.09</v>
      </c>
      <c r="E175" s="6" t="str">
        <f t="shared" si="2"/>
        <v>K.09</v>
      </c>
    </row>
    <row r="176" spans="1:5">
      <c r="A176" s="4">
        <v>170</v>
      </c>
      <c r="B176" s="1" t="str" cm="1">
        <f t="array" ref="B176:D176">_xlfn.TEXTSPLIT(Entries!$B344,",")</f>
        <v>3</v>
      </c>
      <c r="C176" s="1" t="str">
        <v>F.09</v>
      </c>
      <c r="D176" s="1" t="str">
        <v>E.09</v>
      </c>
      <c r="E176" s="6" t="str">
        <f t="shared" si="2"/>
        <v>F.09</v>
      </c>
    </row>
    <row r="177" spans="1:5">
      <c r="A177" s="4">
        <v>171</v>
      </c>
      <c r="B177" s="1" t="str" cm="1">
        <f t="array" ref="B177:D177">_xlfn.TEXTSPLIT(Entries!$B345,",")</f>
        <v>3</v>
      </c>
      <c r="C177" s="1" t="str">
        <v>B.09</v>
      </c>
      <c r="D177" s="1" t="str">
        <v>H.09</v>
      </c>
      <c r="E177" s="6" t="str">
        <f t="shared" si="2"/>
        <v>B.09</v>
      </c>
    </row>
    <row r="178" spans="1:5">
      <c r="A178" s="4">
        <v>172</v>
      </c>
      <c r="B178" s="1" t="str" cm="1">
        <f t="array" ref="B178:D178">_xlfn.TEXTSPLIT(Entries!$B346,",")</f>
        <v>3</v>
      </c>
      <c r="C178" s="1" t="str">
        <v>C.09</v>
      </c>
      <c r="D178" s="1" t="str">
        <v>J.09</v>
      </c>
      <c r="E178" s="6" t="str">
        <f t="shared" si="2"/>
        <v>C.09</v>
      </c>
    </row>
    <row r="179" spans="1:5">
      <c r="A179" s="4">
        <v>173</v>
      </c>
      <c r="B179" s="1" t="str" cm="1">
        <f t="array" ref="B179:D179">_xlfn.TEXTSPLIT(Entries!$B347,",")</f>
        <v>3</v>
      </c>
      <c r="C179" s="1" t="str">
        <v>G.09</v>
      </c>
      <c r="D179" s="1" t="str">
        <v>L.09</v>
      </c>
      <c r="E179" s="6" t="str">
        <f t="shared" si="2"/>
        <v>G.09</v>
      </c>
    </row>
    <row r="180" spans="1:5">
      <c r="A180" s="4">
        <v>174</v>
      </c>
      <c r="B180" s="1" t="str" cm="1">
        <f t="array" ref="B180:D180">_xlfn.TEXTSPLIT(Entries!$B348,",")</f>
        <v>3</v>
      </c>
      <c r="C180" s="1" t="str">
        <v>G.10</v>
      </c>
      <c r="D180" s="1" t="str">
        <v>B.10</v>
      </c>
      <c r="E180" s="6" t="str">
        <f t="shared" si="2"/>
        <v>G.10</v>
      </c>
    </row>
    <row r="181" spans="1:5">
      <c r="A181" s="4">
        <v>175</v>
      </c>
      <c r="B181" s="1" t="str" cm="1">
        <f t="array" ref="B181:D181">_xlfn.TEXTSPLIT(Entries!$B349,",")</f>
        <v>3</v>
      </c>
      <c r="C181" s="1" t="str">
        <v>A.10</v>
      </c>
      <c r="D181" s="1" t="str">
        <v>C.10</v>
      </c>
      <c r="E181" s="6" t="str">
        <f t="shared" si="2"/>
        <v>A.10</v>
      </c>
    </row>
    <row r="182" spans="1:5">
      <c r="A182" s="4">
        <v>176</v>
      </c>
      <c r="B182" s="1" t="str" cm="1">
        <f t="array" ref="B182:D182">_xlfn.TEXTSPLIT(Entries!$B350,",")</f>
        <v>3</v>
      </c>
      <c r="C182" s="1" t="str">
        <v>L.10</v>
      </c>
      <c r="D182" s="1" t="str">
        <v>E.10</v>
      </c>
      <c r="E182" s="6" t="str">
        <f t="shared" si="2"/>
        <v>L.10</v>
      </c>
    </row>
    <row r="183" spans="1:5">
      <c r="A183" s="4">
        <v>177</v>
      </c>
      <c r="B183" s="1" t="str" cm="1">
        <f t="array" ref="B183:D183">_xlfn.TEXTSPLIT(Entries!$B351,",")</f>
        <v>3</v>
      </c>
      <c r="C183" s="1" t="str">
        <v>J.10</v>
      </c>
      <c r="D183" s="1" t="str">
        <v>F.10</v>
      </c>
      <c r="E183" s="6" t="str">
        <f t="shared" si="2"/>
        <v>J.10</v>
      </c>
    </row>
    <row r="184" spans="1:5">
      <c r="A184" s="4">
        <v>178</v>
      </c>
      <c r="B184" s="1" t="str" cm="1">
        <f t="array" ref="B184:D184">_xlfn.TEXTSPLIT(Entries!$B352,",")</f>
        <v>3</v>
      </c>
      <c r="C184" s="1" t="str">
        <v>H.10</v>
      </c>
      <c r="D184" s="1" t="str">
        <v>I.10</v>
      </c>
      <c r="E184" s="6" t="str">
        <f t="shared" si="2"/>
        <v>H.10</v>
      </c>
    </row>
    <row r="185" spans="1:5">
      <c r="A185" s="4">
        <v>179</v>
      </c>
      <c r="B185" s="1" t="str" cm="1">
        <f t="array" ref="B185:D185">_xlfn.TEXTSPLIT(Entries!$B353,",")</f>
        <v>3</v>
      </c>
      <c r="C185" s="1" t="str">
        <v>D.10</v>
      </c>
      <c r="D185" s="1" t="str">
        <v>K.10</v>
      </c>
      <c r="E185" s="6" t="str">
        <f t="shared" si="2"/>
        <v>D.10</v>
      </c>
    </row>
    <row r="186" spans="1:5">
      <c r="A186" s="4">
        <v>180</v>
      </c>
      <c r="B186" s="2" t="str">
        <f t="shared" ref="B186:B198" ca="1" si="3">IF(INT(A186/$D$4)&lt;$D$3,1+INT(A186/$D$4),"")</f>
        <v/>
      </c>
    </row>
    <row r="187" spans="1:5">
      <c r="A187" s="4">
        <v>181</v>
      </c>
      <c r="B187" s="2" t="str">
        <f t="shared" ca="1" si="3"/>
        <v/>
      </c>
    </row>
    <row r="188" spans="1:5">
      <c r="A188" s="4">
        <v>182</v>
      </c>
      <c r="B188" s="2" t="str">
        <f t="shared" ca="1" si="3"/>
        <v/>
      </c>
    </row>
    <row r="189" spans="1:5">
      <c r="A189" s="4">
        <v>183</v>
      </c>
      <c r="B189" s="2" t="str">
        <f t="shared" ca="1" si="3"/>
        <v/>
      </c>
    </row>
    <row r="190" spans="1:5">
      <c r="A190" s="4">
        <v>184</v>
      </c>
      <c r="B190" s="2" t="str">
        <f t="shared" ca="1" si="3"/>
        <v/>
      </c>
    </row>
    <row r="191" spans="1:5">
      <c r="A191" s="4">
        <v>185</v>
      </c>
      <c r="B191" s="2" t="str">
        <f t="shared" ca="1" si="3"/>
        <v/>
      </c>
    </row>
    <row r="192" spans="1:5">
      <c r="A192" s="4">
        <v>186</v>
      </c>
      <c r="B192" s="2" t="str">
        <f t="shared" ca="1" si="3"/>
        <v/>
      </c>
    </row>
    <row r="193" spans="1:2">
      <c r="A193" s="4">
        <v>187</v>
      </c>
      <c r="B193" s="2" t="str">
        <f t="shared" ca="1" si="3"/>
        <v/>
      </c>
    </row>
    <row r="194" spans="1:2">
      <c r="A194" s="4">
        <v>188</v>
      </c>
      <c r="B194" s="2" t="str">
        <f t="shared" ca="1" si="3"/>
        <v/>
      </c>
    </row>
    <row r="195" spans="1:2">
      <c r="A195" s="4">
        <v>189</v>
      </c>
      <c r="B195" s="2" t="str">
        <f t="shared" ca="1" si="3"/>
        <v/>
      </c>
    </row>
    <row r="196" spans="1:2">
      <c r="A196" s="4">
        <v>190</v>
      </c>
      <c r="B196" s="2" t="str">
        <f t="shared" ca="1" si="3"/>
        <v/>
      </c>
    </row>
    <row r="197" spans="1:2">
      <c r="A197" s="4">
        <v>191</v>
      </c>
      <c r="B197" s="2" t="str">
        <f t="shared" ca="1" si="3"/>
        <v/>
      </c>
    </row>
    <row r="198" spans="1:2">
      <c r="A198" s="4">
        <v>192</v>
      </c>
      <c r="B198" s="2" t="str">
        <f t="shared" ca="1" si="3"/>
        <v/>
      </c>
    </row>
    <row r="199" spans="1:2">
      <c r="A199" s="4">
        <v>193</v>
      </c>
      <c r="B199" s="2" t="str">
        <f t="shared" ref="B199:B221" ca="1" si="4">IF(INT(A199/$D$4)&lt;$D$3,1+INT(A199/$D$4),"")</f>
        <v/>
      </c>
    </row>
    <row r="200" spans="1:2">
      <c r="A200" s="4">
        <v>194</v>
      </c>
      <c r="B200" s="2" t="str">
        <f t="shared" ca="1" si="4"/>
        <v/>
      </c>
    </row>
    <row r="201" spans="1:2">
      <c r="A201" s="4">
        <v>195</v>
      </c>
      <c r="B201" s="2" t="str">
        <f t="shared" ca="1" si="4"/>
        <v/>
      </c>
    </row>
    <row r="202" spans="1:2">
      <c r="A202" s="4">
        <v>196</v>
      </c>
      <c r="B202" s="2" t="str">
        <f t="shared" ca="1" si="4"/>
        <v/>
      </c>
    </row>
    <row r="203" spans="1:2">
      <c r="A203" s="4">
        <v>197</v>
      </c>
      <c r="B203" s="2" t="str">
        <f t="shared" ca="1" si="4"/>
        <v/>
      </c>
    </row>
    <row r="204" spans="1:2">
      <c r="A204" s="4">
        <v>198</v>
      </c>
      <c r="B204" s="2" t="str">
        <f t="shared" ca="1" si="4"/>
        <v/>
      </c>
    </row>
    <row r="205" spans="1:2">
      <c r="A205" s="4">
        <v>199</v>
      </c>
      <c r="B205" s="2" t="str">
        <f t="shared" ca="1" si="4"/>
        <v/>
      </c>
    </row>
    <row r="206" spans="1:2">
      <c r="A206" s="4">
        <v>200</v>
      </c>
      <c r="B206" s="2" t="str">
        <f t="shared" ca="1" si="4"/>
        <v/>
      </c>
    </row>
    <row r="207" spans="1:2">
      <c r="A207" s="4">
        <v>201</v>
      </c>
      <c r="B207" s="2" t="str">
        <f t="shared" ca="1" si="4"/>
        <v/>
      </c>
    </row>
    <row r="208" spans="1:2">
      <c r="A208" s="4">
        <v>202</v>
      </c>
      <c r="B208" s="2" t="str">
        <f t="shared" ca="1" si="4"/>
        <v/>
      </c>
    </row>
    <row r="209" spans="1:2">
      <c r="A209" s="4">
        <v>203</v>
      </c>
      <c r="B209" s="2" t="str">
        <f t="shared" ca="1" si="4"/>
        <v/>
      </c>
    </row>
    <row r="210" spans="1:2">
      <c r="A210" s="4">
        <v>204</v>
      </c>
      <c r="B210" s="2" t="str">
        <f t="shared" ca="1" si="4"/>
        <v/>
      </c>
    </row>
    <row r="211" spans="1:2">
      <c r="A211" s="4">
        <v>205</v>
      </c>
      <c r="B211" s="2" t="str">
        <f t="shared" ca="1" si="4"/>
        <v/>
      </c>
    </row>
    <row r="212" spans="1:2">
      <c r="A212" s="4">
        <v>206</v>
      </c>
      <c r="B212" s="2" t="str">
        <f t="shared" ca="1" si="4"/>
        <v/>
      </c>
    </row>
    <row r="213" spans="1:2">
      <c r="A213" s="4">
        <v>207</v>
      </c>
      <c r="B213" s="2" t="str">
        <f t="shared" ca="1" si="4"/>
        <v/>
      </c>
    </row>
    <row r="214" spans="1:2">
      <c r="A214" s="4">
        <v>208</v>
      </c>
      <c r="B214" s="2" t="str">
        <f t="shared" ca="1" si="4"/>
        <v/>
      </c>
    </row>
    <row r="215" spans="1:2">
      <c r="A215" s="4">
        <v>209</v>
      </c>
      <c r="B215" s="2" t="str">
        <f t="shared" ca="1" si="4"/>
        <v/>
      </c>
    </row>
    <row r="216" spans="1:2">
      <c r="A216" s="4">
        <v>210</v>
      </c>
      <c r="B216" s="2" t="str">
        <f t="shared" ca="1" si="4"/>
        <v/>
      </c>
    </row>
    <row r="217" spans="1:2">
      <c r="A217" s="4">
        <v>211</v>
      </c>
      <c r="B217" s="2" t="str">
        <f t="shared" ca="1" si="4"/>
        <v/>
      </c>
    </row>
    <row r="218" spans="1:2">
      <c r="A218" s="4">
        <v>212</v>
      </c>
      <c r="B218" s="2" t="str">
        <f t="shared" ca="1" si="4"/>
        <v/>
      </c>
    </row>
    <row r="219" spans="1:2">
      <c r="A219" s="4">
        <v>213</v>
      </c>
      <c r="B219" s="2" t="str">
        <f t="shared" ca="1" si="4"/>
        <v/>
      </c>
    </row>
    <row r="220" spans="1:2">
      <c r="A220" s="4">
        <v>214</v>
      </c>
      <c r="B220" s="2" t="str">
        <f t="shared" ca="1" si="4"/>
        <v/>
      </c>
    </row>
    <row r="221" spans="1:2">
      <c r="A221" s="4">
        <v>215</v>
      </c>
      <c r="B221" s="2" t="str">
        <f t="shared" ca="1" si="4"/>
        <v/>
      </c>
    </row>
    <row r="222" spans="1:2">
      <c r="A222" s="4">
        <v>216</v>
      </c>
      <c r="B222" s="2" t="str">
        <f t="shared" ref="B222:B262" ca="1" si="5">IF(INT(A222/$D$4)&lt;$D$3,1+INT(A222/$D$4),"")</f>
        <v/>
      </c>
    </row>
    <row r="223" spans="1:2">
      <c r="A223" s="4">
        <v>217</v>
      </c>
      <c r="B223" s="2" t="str">
        <f t="shared" ca="1" si="5"/>
        <v/>
      </c>
    </row>
    <row r="224" spans="1:2">
      <c r="A224" s="4">
        <v>218</v>
      </c>
      <c r="B224" s="2" t="str">
        <f t="shared" ca="1" si="5"/>
        <v/>
      </c>
    </row>
    <row r="225" spans="1:2">
      <c r="A225" s="4">
        <v>219</v>
      </c>
      <c r="B225" s="2" t="str">
        <f t="shared" ca="1" si="5"/>
        <v/>
      </c>
    </row>
    <row r="226" spans="1:2">
      <c r="A226" s="4">
        <v>220</v>
      </c>
      <c r="B226" s="2" t="str">
        <f t="shared" ca="1" si="5"/>
        <v/>
      </c>
    </row>
    <row r="227" spans="1:2">
      <c r="A227" s="4">
        <v>221</v>
      </c>
      <c r="B227" s="2" t="str">
        <f t="shared" ca="1" si="5"/>
        <v/>
      </c>
    </row>
    <row r="228" spans="1:2">
      <c r="A228" s="4">
        <v>222</v>
      </c>
      <c r="B228" s="2" t="str">
        <f t="shared" ca="1" si="5"/>
        <v/>
      </c>
    </row>
    <row r="229" spans="1:2">
      <c r="A229" s="4">
        <v>223</v>
      </c>
      <c r="B229" s="2" t="str">
        <f t="shared" ca="1" si="5"/>
        <v/>
      </c>
    </row>
    <row r="230" spans="1:2">
      <c r="A230" s="4">
        <v>224</v>
      </c>
      <c r="B230" s="2" t="str">
        <f t="shared" ca="1" si="5"/>
        <v/>
      </c>
    </row>
    <row r="231" spans="1:2">
      <c r="A231" s="4">
        <v>225</v>
      </c>
      <c r="B231" s="2" t="str">
        <f t="shared" ca="1" si="5"/>
        <v/>
      </c>
    </row>
    <row r="232" spans="1:2">
      <c r="A232" s="4">
        <v>226</v>
      </c>
      <c r="B232" s="2" t="str">
        <f t="shared" ca="1" si="5"/>
        <v/>
      </c>
    </row>
    <row r="233" spans="1:2">
      <c r="A233" s="4">
        <v>227</v>
      </c>
      <c r="B233" s="2" t="str">
        <f t="shared" ca="1" si="5"/>
        <v/>
      </c>
    </row>
    <row r="234" spans="1:2">
      <c r="A234" s="4">
        <v>228</v>
      </c>
      <c r="B234" s="2" t="str">
        <f t="shared" ca="1" si="5"/>
        <v/>
      </c>
    </row>
    <row r="235" spans="1:2">
      <c r="A235" s="4">
        <v>229</v>
      </c>
      <c r="B235" s="2" t="str">
        <f t="shared" ca="1" si="5"/>
        <v/>
      </c>
    </row>
    <row r="236" spans="1:2">
      <c r="A236" s="4">
        <v>230</v>
      </c>
      <c r="B236" s="2" t="str">
        <f t="shared" ca="1" si="5"/>
        <v/>
      </c>
    </row>
    <row r="237" spans="1:2">
      <c r="A237" s="4">
        <v>231</v>
      </c>
      <c r="B237" s="2" t="str">
        <f t="shared" ca="1" si="5"/>
        <v/>
      </c>
    </row>
    <row r="238" spans="1:2">
      <c r="A238" s="4">
        <v>232</v>
      </c>
      <c r="B238" s="2" t="str">
        <f t="shared" ca="1" si="5"/>
        <v/>
      </c>
    </row>
    <row r="239" spans="1:2">
      <c r="A239" s="4">
        <v>233</v>
      </c>
      <c r="B239" s="2" t="str">
        <f t="shared" ca="1" si="5"/>
        <v/>
      </c>
    </row>
    <row r="240" spans="1:2">
      <c r="A240" s="4">
        <v>234</v>
      </c>
      <c r="B240" s="2" t="str">
        <f t="shared" ca="1" si="5"/>
        <v/>
      </c>
    </row>
    <row r="241" spans="1:2">
      <c r="A241" s="4">
        <v>235</v>
      </c>
      <c r="B241" s="2" t="str">
        <f t="shared" ca="1" si="5"/>
        <v/>
      </c>
    </row>
    <row r="242" spans="1:2">
      <c r="A242" s="4">
        <v>236</v>
      </c>
      <c r="B242" s="2" t="str">
        <f t="shared" ca="1" si="5"/>
        <v/>
      </c>
    </row>
    <row r="243" spans="1:2">
      <c r="A243" s="4">
        <v>237</v>
      </c>
      <c r="B243" s="2" t="str">
        <f t="shared" ca="1" si="5"/>
        <v/>
      </c>
    </row>
    <row r="244" spans="1:2">
      <c r="A244" s="4">
        <v>238</v>
      </c>
      <c r="B244" s="2" t="str">
        <f t="shared" ca="1" si="5"/>
        <v/>
      </c>
    </row>
    <row r="245" spans="1:2">
      <c r="A245" s="4">
        <v>239</v>
      </c>
      <c r="B245" s="2" t="str">
        <f t="shared" ca="1" si="5"/>
        <v/>
      </c>
    </row>
    <row r="246" spans="1:2">
      <c r="A246" s="4">
        <v>240</v>
      </c>
      <c r="B246" s="2" t="str">
        <f t="shared" ca="1" si="5"/>
        <v/>
      </c>
    </row>
    <row r="247" spans="1:2">
      <c r="A247" s="4">
        <v>241</v>
      </c>
      <c r="B247" s="2" t="str">
        <f t="shared" ca="1" si="5"/>
        <v/>
      </c>
    </row>
    <row r="248" spans="1:2">
      <c r="A248" s="4">
        <v>242</v>
      </c>
      <c r="B248" s="2" t="str">
        <f t="shared" ca="1" si="5"/>
        <v/>
      </c>
    </row>
    <row r="249" spans="1:2">
      <c r="A249" s="4">
        <v>243</v>
      </c>
      <c r="B249" s="2" t="str">
        <f t="shared" ca="1" si="5"/>
        <v/>
      </c>
    </row>
    <row r="250" spans="1:2">
      <c r="A250" s="4">
        <v>244</v>
      </c>
      <c r="B250" s="2" t="str">
        <f t="shared" ca="1" si="5"/>
        <v/>
      </c>
    </row>
    <row r="251" spans="1:2">
      <c r="A251" s="4">
        <v>245</v>
      </c>
      <c r="B251" s="2" t="str">
        <f t="shared" ca="1" si="5"/>
        <v/>
      </c>
    </row>
    <row r="252" spans="1:2">
      <c r="A252" s="4">
        <v>246</v>
      </c>
      <c r="B252" s="2" t="str">
        <f t="shared" ca="1" si="5"/>
        <v/>
      </c>
    </row>
    <row r="253" spans="1:2">
      <c r="A253" s="4">
        <v>247</v>
      </c>
      <c r="B253" s="2" t="str">
        <f t="shared" ca="1" si="5"/>
        <v/>
      </c>
    </row>
    <row r="254" spans="1:2">
      <c r="A254" s="4">
        <v>248</v>
      </c>
      <c r="B254" s="2" t="str">
        <f t="shared" ca="1" si="5"/>
        <v/>
      </c>
    </row>
    <row r="255" spans="1:2">
      <c r="A255" s="4">
        <v>249</v>
      </c>
      <c r="B255" s="2" t="str">
        <f t="shared" ca="1" si="5"/>
        <v/>
      </c>
    </row>
    <row r="256" spans="1:2">
      <c r="A256" s="4">
        <v>250</v>
      </c>
      <c r="B256" s="2" t="str">
        <f t="shared" ca="1" si="5"/>
        <v/>
      </c>
    </row>
    <row r="257" spans="1:2">
      <c r="A257" s="4">
        <v>251</v>
      </c>
      <c r="B257" s="2" t="str">
        <f t="shared" ca="1" si="5"/>
        <v/>
      </c>
    </row>
    <row r="258" spans="1:2">
      <c r="A258" s="4">
        <v>252</v>
      </c>
      <c r="B258" s="2" t="str">
        <f t="shared" ca="1" si="5"/>
        <v/>
      </c>
    </row>
    <row r="259" spans="1:2">
      <c r="A259" s="4">
        <v>253</v>
      </c>
      <c r="B259" s="2" t="str">
        <f t="shared" ca="1" si="5"/>
        <v/>
      </c>
    </row>
    <row r="260" spans="1:2">
      <c r="A260" s="4">
        <v>254</v>
      </c>
      <c r="B260" s="2" t="str">
        <f t="shared" ca="1" si="5"/>
        <v/>
      </c>
    </row>
    <row r="261" spans="1:2">
      <c r="A261" s="4">
        <v>255</v>
      </c>
      <c r="B261" s="2" t="str">
        <f t="shared" ca="1" si="5"/>
        <v/>
      </c>
    </row>
    <row r="262" spans="1:2">
      <c r="A262" s="4">
        <v>256</v>
      </c>
      <c r="B262" s="2" t="str">
        <f t="shared" ca="1" si="5"/>
        <v/>
      </c>
    </row>
    <row r="263" spans="1:2">
      <c r="A263" s="4">
        <v>257</v>
      </c>
      <c r="B263" s="2" t="str">
        <f t="shared" ref="B263:B326" ca="1" si="6">IF(INT(A263/$D$4)&lt;$D$3,1+INT(A263/$D$4),"")</f>
        <v/>
      </c>
    </row>
    <row r="264" spans="1:2">
      <c r="A264" s="4">
        <v>258</v>
      </c>
      <c r="B264" s="2" t="str">
        <f t="shared" ca="1" si="6"/>
        <v/>
      </c>
    </row>
    <row r="265" spans="1:2">
      <c r="A265" s="4">
        <v>259</v>
      </c>
      <c r="B265" s="2" t="str">
        <f t="shared" ca="1" si="6"/>
        <v/>
      </c>
    </row>
    <row r="266" spans="1:2">
      <c r="A266" s="4">
        <v>260</v>
      </c>
      <c r="B266" s="2" t="str">
        <f t="shared" ca="1" si="6"/>
        <v/>
      </c>
    </row>
    <row r="267" spans="1:2">
      <c r="A267" s="4">
        <v>261</v>
      </c>
      <c r="B267" s="2" t="str">
        <f t="shared" ca="1" si="6"/>
        <v/>
      </c>
    </row>
    <row r="268" spans="1:2">
      <c r="A268" s="4">
        <v>262</v>
      </c>
      <c r="B268" s="2" t="str">
        <f t="shared" ca="1" si="6"/>
        <v/>
      </c>
    </row>
    <row r="269" spans="1:2">
      <c r="A269" s="4">
        <v>263</v>
      </c>
      <c r="B269" s="2" t="str">
        <f t="shared" ca="1" si="6"/>
        <v/>
      </c>
    </row>
    <row r="270" spans="1:2">
      <c r="A270" s="4">
        <v>264</v>
      </c>
      <c r="B270" s="2" t="str">
        <f t="shared" ca="1" si="6"/>
        <v/>
      </c>
    </row>
    <row r="271" spans="1:2">
      <c r="A271" s="4">
        <v>265</v>
      </c>
      <c r="B271" s="2" t="str">
        <f t="shared" ca="1" si="6"/>
        <v/>
      </c>
    </row>
    <row r="272" spans="1:2">
      <c r="A272" s="4">
        <v>266</v>
      </c>
      <c r="B272" s="2" t="str">
        <f t="shared" ca="1" si="6"/>
        <v/>
      </c>
    </row>
    <row r="273" spans="1:2">
      <c r="A273" s="4">
        <v>267</v>
      </c>
      <c r="B273" s="2" t="str">
        <f t="shared" ca="1" si="6"/>
        <v/>
      </c>
    </row>
    <row r="274" spans="1:2">
      <c r="A274" s="4">
        <v>268</v>
      </c>
      <c r="B274" s="2" t="str">
        <f t="shared" ca="1" si="6"/>
        <v/>
      </c>
    </row>
    <row r="275" spans="1:2">
      <c r="A275" s="4">
        <v>269</v>
      </c>
      <c r="B275" s="2" t="str">
        <f t="shared" ca="1" si="6"/>
        <v/>
      </c>
    </row>
    <row r="276" spans="1:2">
      <c r="A276" s="4">
        <v>270</v>
      </c>
      <c r="B276" s="2" t="str">
        <f t="shared" ca="1" si="6"/>
        <v/>
      </c>
    </row>
    <row r="277" spans="1:2">
      <c r="A277" s="4">
        <v>271</v>
      </c>
      <c r="B277" s="2" t="str">
        <f t="shared" ca="1" si="6"/>
        <v/>
      </c>
    </row>
    <row r="278" spans="1:2">
      <c r="A278" s="4">
        <v>272</v>
      </c>
      <c r="B278" s="2" t="str">
        <f t="shared" ca="1" si="6"/>
        <v/>
      </c>
    </row>
    <row r="279" spans="1:2">
      <c r="A279" s="4">
        <v>273</v>
      </c>
      <c r="B279" s="2" t="str">
        <f t="shared" ca="1" si="6"/>
        <v/>
      </c>
    </row>
    <row r="280" spans="1:2">
      <c r="A280" s="4">
        <v>274</v>
      </c>
      <c r="B280" s="2" t="str">
        <f t="shared" ca="1" si="6"/>
        <v/>
      </c>
    </row>
    <row r="281" spans="1:2">
      <c r="A281" s="4">
        <v>275</v>
      </c>
      <c r="B281" s="2" t="str">
        <f t="shared" ca="1" si="6"/>
        <v/>
      </c>
    </row>
    <row r="282" spans="1:2">
      <c r="A282" s="4">
        <v>276</v>
      </c>
      <c r="B282" s="2" t="str">
        <f t="shared" ca="1" si="6"/>
        <v/>
      </c>
    </row>
    <row r="283" spans="1:2">
      <c r="A283" s="4">
        <v>277</v>
      </c>
      <c r="B283" s="2" t="str">
        <f t="shared" ca="1" si="6"/>
        <v/>
      </c>
    </row>
    <row r="284" spans="1:2">
      <c r="A284" s="4">
        <v>278</v>
      </c>
      <c r="B284" s="2" t="str">
        <f t="shared" ca="1" si="6"/>
        <v/>
      </c>
    </row>
    <row r="285" spans="1:2">
      <c r="A285" s="4">
        <v>279</v>
      </c>
      <c r="B285" s="2" t="str">
        <f t="shared" ca="1" si="6"/>
        <v/>
      </c>
    </row>
    <row r="286" spans="1:2">
      <c r="A286" s="4">
        <v>280</v>
      </c>
      <c r="B286" s="2" t="str">
        <f t="shared" ca="1" si="6"/>
        <v/>
      </c>
    </row>
    <row r="287" spans="1:2">
      <c r="A287" s="4">
        <v>281</v>
      </c>
      <c r="B287" s="2" t="str">
        <f t="shared" ca="1" si="6"/>
        <v/>
      </c>
    </row>
    <row r="288" spans="1:2">
      <c r="A288" s="4">
        <v>282</v>
      </c>
      <c r="B288" s="2" t="str">
        <f t="shared" ca="1" si="6"/>
        <v/>
      </c>
    </row>
    <row r="289" spans="1:2">
      <c r="A289" s="4">
        <v>283</v>
      </c>
      <c r="B289" s="2" t="str">
        <f t="shared" ca="1" si="6"/>
        <v/>
      </c>
    </row>
    <row r="290" spans="1:2">
      <c r="A290" s="4">
        <v>284</v>
      </c>
      <c r="B290" s="2" t="str">
        <f t="shared" ca="1" si="6"/>
        <v/>
      </c>
    </row>
    <row r="291" spans="1:2">
      <c r="A291" s="4">
        <v>285</v>
      </c>
      <c r="B291" s="2" t="str">
        <f t="shared" ca="1" si="6"/>
        <v/>
      </c>
    </row>
    <row r="292" spans="1:2">
      <c r="A292" s="4">
        <v>286</v>
      </c>
      <c r="B292" s="2" t="str">
        <f t="shared" ca="1" si="6"/>
        <v/>
      </c>
    </row>
    <row r="293" spans="1:2">
      <c r="A293" s="4">
        <v>287</v>
      </c>
      <c r="B293" s="2" t="str">
        <f t="shared" ca="1" si="6"/>
        <v/>
      </c>
    </row>
    <row r="294" spans="1:2">
      <c r="A294" s="4">
        <v>288</v>
      </c>
      <c r="B294" s="2" t="str">
        <f t="shared" ca="1" si="6"/>
        <v/>
      </c>
    </row>
    <row r="295" spans="1:2">
      <c r="A295" s="4">
        <v>289</v>
      </c>
      <c r="B295" s="2" t="str">
        <f t="shared" ca="1" si="6"/>
        <v/>
      </c>
    </row>
    <row r="296" spans="1:2">
      <c r="A296" s="4">
        <v>290</v>
      </c>
      <c r="B296" s="2" t="str">
        <f t="shared" ca="1" si="6"/>
        <v/>
      </c>
    </row>
    <row r="297" spans="1:2">
      <c r="A297" s="4">
        <v>291</v>
      </c>
      <c r="B297" s="2" t="str">
        <f t="shared" ca="1" si="6"/>
        <v/>
      </c>
    </row>
    <row r="298" spans="1:2">
      <c r="A298" s="4">
        <v>292</v>
      </c>
      <c r="B298" s="2" t="str">
        <f t="shared" ca="1" si="6"/>
        <v/>
      </c>
    </row>
    <row r="299" spans="1:2">
      <c r="A299" s="4">
        <v>293</v>
      </c>
      <c r="B299" s="2" t="str">
        <f t="shared" ca="1" si="6"/>
        <v/>
      </c>
    </row>
    <row r="300" spans="1:2">
      <c r="A300" s="4">
        <v>294</v>
      </c>
      <c r="B300" s="2" t="str">
        <f t="shared" ca="1" si="6"/>
        <v/>
      </c>
    </row>
    <row r="301" spans="1:2">
      <c r="A301" s="4">
        <v>295</v>
      </c>
      <c r="B301" s="2" t="str">
        <f t="shared" ca="1" si="6"/>
        <v/>
      </c>
    </row>
    <row r="302" spans="1:2">
      <c r="A302" s="4">
        <v>296</v>
      </c>
      <c r="B302" s="2" t="str">
        <f t="shared" ca="1" si="6"/>
        <v/>
      </c>
    </row>
    <row r="303" spans="1:2">
      <c r="A303" s="4">
        <v>297</v>
      </c>
      <c r="B303" s="2" t="str">
        <f t="shared" ca="1" si="6"/>
        <v/>
      </c>
    </row>
    <row r="304" spans="1:2">
      <c r="A304" s="4">
        <v>298</v>
      </c>
      <c r="B304" s="2" t="str">
        <f t="shared" ca="1" si="6"/>
        <v/>
      </c>
    </row>
    <row r="305" spans="1:2">
      <c r="A305" s="4">
        <v>299</v>
      </c>
      <c r="B305" s="2" t="str">
        <f t="shared" ca="1" si="6"/>
        <v/>
      </c>
    </row>
    <row r="306" spans="1:2">
      <c r="A306" s="4">
        <v>300</v>
      </c>
      <c r="B306" s="2" t="str">
        <f t="shared" ca="1" si="6"/>
        <v/>
      </c>
    </row>
    <row r="307" spans="1:2">
      <c r="A307" s="4">
        <f>A306+1</f>
        <v>301</v>
      </c>
      <c r="B307" s="2" t="str">
        <f t="shared" ca="1" si="6"/>
        <v/>
      </c>
    </row>
    <row r="308" spans="1:2">
      <c r="A308" s="4">
        <f t="shared" ref="A308:A365" si="7">A307+1</f>
        <v>302</v>
      </c>
      <c r="B308" s="2" t="str">
        <f t="shared" ca="1" si="6"/>
        <v/>
      </c>
    </row>
    <row r="309" spans="1:2">
      <c r="A309" s="4">
        <f t="shared" si="7"/>
        <v>303</v>
      </c>
      <c r="B309" s="2" t="str">
        <f t="shared" ca="1" si="6"/>
        <v/>
      </c>
    </row>
    <row r="310" spans="1:2">
      <c r="A310" s="4">
        <f t="shared" si="7"/>
        <v>304</v>
      </c>
      <c r="B310" s="2" t="str">
        <f t="shared" ca="1" si="6"/>
        <v/>
      </c>
    </row>
    <row r="311" spans="1:2">
      <c r="A311" s="4">
        <f t="shared" si="7"/>
        <v>305</v>
      </c>
      <c r="B311" s="2" t="str">
        <f t="shared" ca="1" si="6"/>
        <v/>
      </c>
    </row>
    <row r="312" spans="1:2">
      <c r="A312" s="4">
        <f t="shared" si="7"/>
        <v>306</v>
      </c>
      <c r="B312" s="2" t="str">
        <f t="shared" ca="1" si="6"/>
        <v/>
      </c>
    </row>
    <row r="313" spans="1:2">
      <c r="A313" s="4">
        <f t="shared" si="7"/>
        <v>307</v>
      </c>
      <c r="B313" s="2" t="str">
        <f t="shared" ca="1" si="6"/>
        <v/>
      </c>
    </row>
    <row r="314" spans="1:2">
      <c r="A314" s="4">
        <f t="shared" si="7"/>
        <v>308</v>
      </c>
      <c r="B314" s="2" t="str">
        <f t="shared" ca="1" si="6"/>
        <v/>
      </c>
    </row>
    <row r="315" spans="1:2">
      <c r="A315" s="4">
        <f t="shared" si="7"/>
        <v>309</v>
      </c>
      <c r="B315" s="2" t="str">
        <f t="shared" ca="1" si="6"/>
        <v/>
      </c>
    </row>
    <row r="316" spans="1:2">
      <c r="A316" s="4">
        <f t="shared" si="7"/>
        <v>310</v>
      </c>
      <c r="B316" s="2" t="str">
        <f t="shared" ca="1" si="6"/>
        <v/>
      </c>
    </row>
    <row r="317" spans="1:2">
      <c r="A317" s="4">
        <f t="shared" si="7"/>
        <v>311</v>
      </c>
      <c r="B317" s="2" t="str">
        <f t="shared" ca="1" si="6"/>
        <v/>
      </c>
    </row>
    <row r="318" spans="1:2">
      <c r="A318" s="4">
        <f t="shared" si="7"/>
        <v>312</v>
      </c>
      <c r="B318" s="2" t="str">
        <f t="shared" ca="1" si="6"/>
        <v/>
      </c>
    </row>
    <row r="319" spans="1:2">
      <c r="A319" s="4">
        <f t="shared" si="7"/>
        <v>313</v>
      </c>
      <c r="B319" s="2" t="str">
        <f t="shared" ca="1" si="6"/>
        <v/>
      </c>
    </row>
    <row r="320" spans="1:2">
      <c r="A320" s="4">
        <f t="shared" si="7"/>
        <v>314</v>
      </c>
      <c r="B320" s="2" t="str">
        <f t="shared" ca="1" si="6"/>
        <v/>
      </c>
    </row>
    <row r="321" spans="1:2">
      <c r="A321" s="4">
        <f t="shared" si="7"/>
        <v>315</v>
      </c>
      <c r="B321" s="2" t="str">
        <f t="shared" ca="1" si="6"/>
        <v/>
      </c>
    </row>
    <row r="322" spans="1:2">
      <c r="A322" s="4">
        <f t="shared" si="7"/>
        <v>316</v>
      </c>
      <c r="B322" s="2" t="str">
        <f t="shared" ca="1" si="6"/>
        <v/>
      </c>
    </row>
    <row r="323" spans="1:2">
      <c r="A323" s="4">
        <f t="shared" si="7"/>
        <v>317</v>
      </c>
      <c r="B323" s="2" t="str">
        <f t="shared" ca="1" si="6"/>
        <v/>
      </c>
    </row>
    <row r="324" spans="1:2">
      <c r="A324" s="4">
        <f t="shared" si="7"/>
        <v>318</v>
      </c>
      <c r="B324" s="2" t="str">
        <f t="shared" ca="1" si="6"/>
        <v/>
      </c>
    </row>
    <row r="325" spans="1:2">
      <c r="A325" s="4">
        <f t="shared" si="7"/>
        <v>319</v>
      </c>
      <c r="B325" s="2" t="str">
        <f t="shared" ca="1" si="6"/>
        <v/>
      </c>
    </row>
    <row r="326" spans="1:2">
      <c r="A326" s="4">
        <f t="shared" si="7"/>
        <v>320</v>
      </c>
      <c r="B326" s="2" t="str">
        <f t="shared" ca="1" si="6"/>
        <v/>
      </c>
    </row>
    <row r="327" spans="1:2">
      <c r="A327" s="4">
        <f t="shared" si="7"/>
        <v>321</v>
      </c>
      <c r="B327" s="2" t="str">
        <f t="shared" ref="B327:B390" ca="1" si="8">IF(INT(A327/$D$4)&lt;$D$3,1+INT(A327/$D$4),"")</f>
        <v/>
      </c>
    </row>
    <row r="328" spans="1:2">
      <c r="A328" s="4">
        <f t="shared" si="7"/>
        <v>322</v>
      </c>
      <c r="B328" s="2" t="str">
        <f t="shared" ca="1" si="8"/>
        <v/>
      </c>
    </row>
    <row r="329" spans="1:2">
      <c r="A329" s="4">
        <f t="shared" si="7"/>
        <v>323</v>
      </c>
      <c r="B329" s="2" t="str">
        <f t="shared" ca="1" si="8"/>
        <v/>
      </c>
    </row>
    <row r="330" spans="1:2">
      <c r="A330" s="4">
        <f t="shared" si="7"/>
        <v>324</v>
      </c>
      <c r="B330" s="2" t="str">
        <f t="shared" ca="1" si="8"/>
        <v/>
      </c>
    </row>
    <row r="331" spans="1:2">
      <c r="A331" s="4">
        <f t="shared" si="7"/>
        <v>325</v>
      </c>
      <c r="B331" s="2" t="str">
        <f t="shared" ca="1" si="8"/>
        <v/>
      </c>
    </row>
    <row r="332" spans="1:2">
      <c r="A332" s="4">
        <f t="shared" si="7"/>
        <v>326</v>
      </c>
      <c r="B332" s="2" t="str">
        <f t="shared" ca="1" si="8"/>
        <v/>
      </c>
    </row>
    <row r="333" spans="1:2">
      <c r="A333" s="4">
        <f t="shared" si="7"/>
        <v>327</v>
      </c>
      <c r="B333" s="2" t="str">
        <f t="shared" ca="1" si="8"/>
        <v/>
      </c>
    </row>
    <row r="334" spans="1:2">
      <c r="A334" s="4">
        <f t="shared" si="7"/>
        <v>328</v>
      </c>
      <c r="B334" s="2" t="str">
        <f t="shared" ca="1" si="8"/>
        <v/>
      </c>
    </row>
    <row r="335" spans="1:2">
      <c r="A335" s="4">
        <f t="shared" si="7"/>
        <v>329</v>
      </c>
      <c r="B335" s="2" t="str">
        <f t="shared" ca="1" si="8"/>
        <v/>
      </c>
    </row>
    <row r="336" spans="1:2">
      <c r="A336" s="4">
        <f t="shared" si="7"/>
        <v>330</v>
      </c>
      <c r="B336" s="2" t="str">
        <f t="shared" ca="1" si="8"/>
        <v/>
      </c>
    </row>
    <row r="337" spans="1:2">
      <c r="A337" s="4">
        <f t="shared" si="7"/>
        <v>331</v>
      </c>
      <c r="B337" s="2" t="str">
        <f t="shared" ca="1" si="8"/>
        <v/>
      </c>
    </row>
    <row r="338" spans="1:2">
      <c r="A338" s="4">
        <f t="shared" si="7"/>
        <v>332</v>
      </c>
      <c r="B338" s="2" t="str">
        <f t="shared" ca="1" si="8"/>
        <v/>
      </c>
    </row>
    <row r="339" spans="1:2">
      <c r="A339" s="4">
        <f t="shared" si="7"/>
        <v>333</v>
      </c>
      <c r="B339" s="2" t="str">
        <f t="shared" ca="1" si="8"/>
        <v/>
      </c>
    </row>
    <row r="340" spans="1:2">
      <c r="A340" s="4">
        <f t="shared" si="7"/>
        <v>334</v>
      </c>
      <c r="B340" s="2" t="str">
        <f t="shared" ca="1" si="8"/>
        <v/>
      </c>
    </row>
    <row r="341" spans="1:2">
      <c r="A341" s="4">
        <f t="shared" si="7"/>
        <v>335</v>
      </c>
      <c r="B341" s="2" t="str">
        <f t="shared" ca="1" si="8"/>
        <v/>
      </c>
    </row>
    <row r="342" spans="1:2">
      <c r="A342" s="4">
        <f t="shared" si="7"/>
        <v>336</v>
      </c>
      <c r="B342" s="2" t="str">
        <f t="shared" ca="1" si="8"/>
        <v/>
      </c>
    </row>
    <row r="343" spans="1:2">
      <c r="A343" s="4">
        <f t="shared" si="7"/>
        <v>337</v>
      </c>
      <c r="B343" s="2" t="str">
        <f t="shared" ca="1" si="8"/>
        <v/>
      </c>
    </row>
    <row r="344" spans="1:2">
      <c r="A344" s="4">
        <f t="shared" si="7"/>
        <v>338</v>
      </c>
      <c r="B344" s="2" t="str">
        <f t="shared" ca="1" si="8"/>
        <v/>
      </c>
    </row>
    <row r="345" spans="1:2">
      <c r="A345" s="4">
        <f t="shared" si="7"/>
        <v>339</v>
      </c>
      <c r="B345" s="2" t="str">
        <f t="shared" ca="1" si="8"/>
        <v/>
      </c>
    </row>
    <row r="346" spans="1:2">
      <c r="A346" s="4">
        <f t="shared" si="7"/>
        <v>340</v>
      </c>
      <c r="B346" s="2" t="str">
        <f t="shared" ca="1" si="8"/>
        <v/>
      </c>
    </row>
    <row r="347" spans="1:2">
      <c r="A347" s="4">
        <f t="shared" si="7"/>
        <v>341</v>
      </c>
      <c r="B347" s="2" t="str">
        <f t="shared" ca="1" si="8"/>
        <v/>
      </c>
    </row>
    <row r="348" spans="1:2">
      <c r="A348" s="4">
        <f t="shared" si="7"/>
        <v>342</v>
      </c>
      <c r="B348" s="2" t="str">
        <f t="shared" ca="1" si="8"/>
        <v/>
      </c>
    </row>
    <row r="349" spans="1:2">
      <c r="A349" s="4">
        <f t="shared" si="7"/>
        <v>343</v>
      </c>
      <c r="B349" s="2" t="str">
        <f t="shared" ca="1" si="8"/>
        <v/>
      </c>
    </row>
    <row r="350" spans="1:2">
      <c r="A350" s="4">
        <f t="shared" si="7"/>
        <v>344</v>
      </c>
      <c r="B350" s="2" t="str">
        <f t="shared" ca="1" si="8"/>
        <v/>
      </c>
    </row>
    <row r="351" spans="1:2">
      <c r="A351" s="4">
        <f t="shared" si="7"/>
        <v>345</v>
      </c>
      <c r="B351" s="2" t="str">
        <f t="shared" ca="1" si="8"/>
        <v/>
      </c>
    </row>
    <row r="352" spans="1:2">
      <c r="A352" s="4">
        <f t="shared" si="7"/>
        <v>346</v>
      </c>
      <c r="B352" s="2" t="str">
        <f t="shared" ca="1" si="8"/>
        <v/>
      </c>
    </row>
    <row r="353" spans="1:2">
      <c r="A353" s="4">
        <f t="shared" si="7"/>
        <v>347</v>
      </c>
      <c r="B353" s="2" t="str">
        <f t="shared" ca="1" si="8"/>
        <v/>
      </c>
    </row>
    <row r="354" spans="1:2">
      <c r="A354" s="4">
        <f t="shared" si="7"/>
        <v>348</v>
      </c>
      <c r="B354" s="2" t="str">
        <f t="shared" ca="1" si="8"/>
        <v/>
      </c>
    </row>
    <row r="355" spans="1:2">
      <c r="A355" s="4">
        <f t="shared" si="7"/>
        <v>349</v>
      </c>
      <c r="B355" s="2" t="str">
        <f t="shared" ca="1" si="8"/>
        <v/>
      </c>
    </row>
    <row r="356" spans="1:2">
      <c r="A356" s="4">
        <f t="shared" si="7"/>
        <v>350</v>
      </c>
      <c r="B356" s="2" t="str">
        <f t="shared" ca="1" si="8"/>
        <v/>
      </c>
    </row>
    <row r="357" spans="1:2">
      <c r="A357" s="4">
        <f t="shared" si="7"/>
        <v>351</v>
      </c>
      <c r="B357" s="2" t="str">
        <f t="shared" ca="1" si="8"/>
        <v/>
      </c>
    </row>
    <row r="358" spans="1:2">
      <c r="A358" s="4">
        <f t="shared" si="7"/>
        <v>352</v>
      </c>
      <c r="B358" s="2" t="str">
        <f t="shared" ca="1" si="8"/>
        <v/>
      </c>
    </row>
    <row r="359" spans="1:2">
      <c r="A359" s="4">
        <f t="shared" si="7"/>
        <v>353</v>
      </c>
      <c r="B359" s="2" t="str">
        <f t="shared" ca="1" si="8"/>
        <v/>
      </c>
    </row>
    <row r="360" spans="1:2">
      <c r="A360" s="4">
        <f t="shared" si="7"/>
        <v>354</v>
      </c>
      <c r="B360" s="2" t="str">
        <f t="shared" ca="1" si="8"/>
        <v/>
      </c>
    </row>
    <row r="361" spans="1:2">
      <c r="A361" s="4">
        <f t="shared" si="7"/>
        <v>355</v>
      </c>
      <c r="B361" s="2" t="str">
        <f t="shared" ca="1" si="8"/>
        <v/>
      </c>
    </row>
    <row r="362" spans="1:2">
      <c r="A362" s="4">
        <f t="shared" si="7"/>
        <v>356</v>
      </c>
      <c r="B362" s="2" t="str">
        <f t="shared" ca="1" si="8"/>
        <v/>
      </c>
    </row>
    <row r="363" spans="1:2">
      <c r="A363" s="4">
        <f t="shared" si="7"/>
        <v>357</v>
      </c>
      <c r="B363" s="2" t="str">
        <f t="shared" ca="1" si="8"/>
        <v/>
      </c>
    </row>
    <row r="364" spans="1:2">
      <c r="A364" s="4">
        <f t="shared" si="7"/>
        <v>358</v>
      </c>
      <c r="B364" s="2" t="str">
        <f t="shared" ca="1" si="8"/>
        <v/>
      </c>
    </row>
    <row r="365" spans="1:2">
      <c r="A365" s="4">
        <f t="shared" si="7"/>
        <v>359</v>
      </c>
      <c r="B365" s="2" t="str">
        <f t="shared" ca="1" si="8"/>
        <v/>
      </c>
    </row>
    <row r="366" spans="1:2">
      <c r="A366" s="4">
        <f>A365+1</f>
        <v>360</v>
      </c>
      <c r="B366" s="2" t="str">
        <f t="shared" ca="1" si="8"/>
        <v/>
      </c>
    </row>
    <row r="367" spans="1:2">
      <c r="A367" s="4">
        <f t="shared" ref="A367:A430" si="9">A366+1</f>
        <v>361</v>
      </c>
      <c r="B367" s="2" t="str">
        <f t="shared" ca="1" si="8"/>
        <v/>
      </c>
    </row>
    <row r="368" spans="1:2">
      <c r="A368" s="4">
        <f t="shared" si="9"/>
        <v>362</v>
      </c>
      <c r="B368" s="2" t="str">
        <f t="shared" ca="1" si="8"/>
        <v/>
      </c>
    </row>
    <row r="369" spans="1:2">
      <c r="A369" s="4">
        <f t="shared" si="9"/>
        <v>363</v>
      </c>
      <c r="B369" s="2" t="str">
        <f t="shared" ca="1" si="8"/>
        <v/>
      </c>
    </row>
    <row r="370" spans="1:2">
      <c r="A370" s="4">
        <f t="shared" si="9"/>
        <v>364</v>
      </c>
      <c r="B370" s="2" t="str">
        <f t="shared" ca="1" si="8"/>
        <v/>
      </c>
    </row>
    <row r="371" spans="1:2">
      <c r="A371" s="4">
        <f t="shared" si="9"/>
        <v>365</v>
      </c>
      <c r="B371" s="2" t="str">
        <f t="shared" ca="1" si="8"/>
        <v/>
      </c>
    </row>
    <row r="372" spans="1:2">
      <c r="A372" s="4">
        <f t="shared" si="9"/>
        <v>366</v>
      </c>
      <c r="B372" s="2" t="str">
        <f t="shared" ca="1" si="8"/>
        <v/>
      </c>
    </row>
    <row r="373" spans="1:2">
      <c r="A373" s="4">
        <f t="shared" si="9"/>
        <v>367</v>
      </c>
      <c r="B373" s="2" t="str">
        <f t="shared" ca="1" si="8"/>
        <v/>
      </c>
    </row>
    <row r="374" spans="1:2">
      <c r="A374" s="4">
        <f t="shared" si="9"/>
        <v>368</v>
      </c>
      <c r="B374" s="2" t="str">
        <f t="shared" ca="1" si="8"/>
        <v/>
      </c>
    </row>
    <row r="375" spans="1:2">
      <c r="A375" s="4">
        <f t="shared" si="9"/>
        <v>369</v>
      </c>
      <c r="B375" s="2" t="str">
        <f t="shared" ca="1" si="8"/>
        <v/>
      </c>
    </row>
    <row r="376" spans="1:2">
      <c r="A376" s="4">
        <f t="shared" si="9"/>
        <v>370</v>
      </c>
      <c r="B376" s="2" t="str">
        <f t="shared" ca="1" si="8"/>
        <v/>
      </c>
    </row>
    <row r="377" spans="1:2">
      <c r="A377" s="4">
        <f t="shared" si="9"/>
        <v>371</v>
      </c>
      <c r="B377" s="2" t="str">
        <f t="shared" ca="1" si="8"/>
        <v/>
      </c>
    </row>
    <row r="378" spans="1:2">
      <c r="A378" s="4">
        <f t="shared" si="9"/>
        <v>372</v>
      </c>
      <c r="B378" s="2" t="str">
        <f t="shared" ca="1" si="8"/>
        <v/>
      </c>
    </row>
    <row r="379" spans="1:2">
      <c r="A379" s="4">
        <f t="shared" si="9"/>
        <v>373</v>
      </c>
      <c r="B379" s="2" t="str">
        <f t="shared" ca="1" si="8"/>
        <v/>
      </c>
    </row>
    <row r="380" spans="1:2">
      <c r="A380" s="4">
        <f t="shared" si="9"/>
        <v>374</v>
      </c>
      <c r="B380" s="2" t="str">
        <f t="shared" ca="1" si="8"/>
        <v/>
      </c>
    </row>
    <row r="381" spans="1:2">
      <c r="A381" s="4">
        <f t="shared" si="9"/>
        <v>375</v>
      </c>
      <c r="B381" s="2" t="str">
        <f t="shared" ca="1" si="8"/>
        <v/>
      </c>
    </row>
    <row r="382" spans="1:2">
      <c r="A382" s="4">
        <f t="shared" si="9"/>
        <v>376</v>
      </c>
      <c r="B382" s="2" t="str">
        <f t="shared" ca="1" si="8"/>
        <v/>
      </c>
    </row>
    <row r="383" spans="1:2">
      <c r="A383" s="4">
        <f t="shared" si="9"/>
        <v>377</v>
      </c>
      <c r="B383" s="2" t="str">
        <f t="shared" ca="1" si="8"/>
        <v/>
      </c>
    </row>
    <row r="384" spans="1:2">
      <c r="A384" s="4">
        <f t="shared" si="9"/>
        <v>378</v>
      </c>
      <c r="B384" s="2" t="str">
        <f t="shared" ca="1" si="8"/>
        <v/>
      </c>
    </row>
    <row r="385" spans="1:2">
      <c r="A385" s="4">
        <f t="shared" si="9"/>
        <v>379</v>
      </c>
      <c r="B385" s="2" t="str">
        <f t="shared" ca="1" si="8"/>
        <v/>
      </c>
    </row>
    <row r="386" spans="1:2">
      <c r="A386" s="4">
        <f t="shared" si="9"/>
        <v>380</v>
      </c>
      <c r="B386" s="2" t="str">
        <f t="shared" ca="1" si="8"/>
        <v/>
      </c>
    </row>
    <row r="387" spans="1:2">
      <c r="A387" s="4">
        <f t="shared" si="9"/>
        <v>381</v>
      </c>
      <c r="B387" s="2" t="str">
        <f t="shared" ca="1" si="8"/>
        <v/>
      </c>
    </row>
    <row r="388" spans="1:2">
      <c r="A388" s="4">
        <f t="shared" si="9"/>
        <v>382</v>
      </c>
      <c r="B388" s="2" t="str">
        <f t="shared" ca="1" si="8"/>
        <v/>
      </c>
    </row>
    <row r="389" spans="1:2">
      <c r="A389" s="4">
        <f t="shared" si="9"/>
        <v>383</v>
      </c>
      <c r="B389" s="2" t="str">
        <f t="shared" ca="1" si="8"/>
        <v/>
      </c>
    </row>
    <row r="390" spans="1:2">
      <c r="A390" s="4">
        <f t="shared" si="9"/>
        <v>384</v>
      </c>
      <c r="B390" s="2" t="str">
        <f t="shared" ca="1" si="8"/>
        <v/>
      </c>
    </row>
    <row r="391" spans="1:2">
      <c r="A391" s="4">
        <f t="shared" si="9"/>
        <v>385</v>
      </c>
      <c r="B391" s="2" t="str">
        <f t="shared" ref="B391:B454" ca="1" si="10">IF(INT(A391/$D$4)&lt;$D$3,1+INT(A391/$D$4),"")</f>
        <v/>
      </c>
    </row>
    <row r="392" spans="1:2">
      <c r="A392" s="4">
        <f t="shared" si="9"/>
        <v>386</v>
      </c>
      <c r="B392" s="2" t="str">
        <f t="shared" ca="1" si="10"/>
        <v/>
      </c>
    </row>
    <row r="393" spans="1:2">
      <c r="A393" s="4">
        <f t="shared" si="9"/>
        <v>387</v>
      </c>
      <c r="B393" s="2" t="str">
        <f t="shared" ca="1" si="10"/>
        <v/>
      </c>
    </row>
    <row r="394" spans="1:2">
      <c r="A394" s="4">
        <f t="shared" si="9"/>
        <v>388</v>
      </c>
      <c r="B394" s="2" t="str">
        <f t="shared" ca="1" si="10"/>
        <v/>
      </c>
    </row>
    <row r="395" spans="1:2">
      <c r="A395" s="4">
        <f t="shared" si="9"/>
        <v>389</v>
      </c>
      <c r="B395" s="2" t="str">
        <f t="shared" ca="1" si="10"/>
        <v/>
      </c>
    </row>
    <row r="396" spans="1:2">
      <c r="A396" s="4">
        <f t="shared" si="9"/>
        <v>390</v>
      </c>
      <c r="B396" s="2" t="str">
        <f t="shared" ca="1" si="10"/>
        <v/>
      </c>
    </row>
    <row r="397" spans="1:2">
      <c r="A397" s="4">
        <f t="shared" si="9"/>
        <v>391</v>
      </c>
      <c r="B397" s="2" t="str">
        <f t="shared" ca="1" si="10"/>
        <v/>
      </c>
    </row>
    <row r="398" spans="1:2">
      <c r="A398" s="4">
        <f t="shared" si="9"/>
        <v>392</v>
      </c>
      <c r="B398" s="2" t="str">
        <f t="shared" ca="1" si="10"/>
        <v/>
      </c>
    </row>
    <row r="399" spans="1:2">
      <c r="A399" s="4">
        <f t="shared" si="9"/>
        <v>393</v>
      </c>
      <c r="B399" s="2" t="str">
        <f t="shared" ca="1" si="10"/>
        <v/>
      </c>
    </row>
    <row r="400" spans="1:2">
      <c r="A400" s="4">
        <f t="shared" si="9"/>
        <v>394</v>
      </c>
      <c r="B400" s="2" t="str">
        <f t="shared" ca="1" si="10"/>
        <v/>
      </c>
    </row>
    <row r="401" spans="1:2">
      <c r="A401" s="4">
        <f t="shared" si="9"/>
        <v>395</v>
      </c>
      <c r="B401" s="2" t="str">
        <f t="shared" ca="1" si="10"/>
        <v/>
      </c>
    </row>
    <row r="402" spans="1:2">
      <c r="A402" s="4">
        <f t="shared" si="9"/>
        <v>396</v>
      </c>
      <c r="B402" s="2" t="str">
        <f t="shared" ca="1" si="10"/>
        <v/>
      </c>
    </row>
    <row r="403" spans="1:2">
      <c r="A403" s="4">
        <f t="shared" si="9"/>
        <v>397</v>
      </c>
      <c r="B403" s="2" t="str">
        <f t="shared" ca="1" si="10"/>
        <v/>
      </c>
    </row>
    <row r="404" spans="1:2">
      <c r="A404" s="4">
        <f t="shared" si="9"/>
        <v>398</v>
      </c>
      <c r="B404" s="2" t="str">
        <f t="shared" ca="1" si="10"/>
        <v/>
      </c>
    </row>
    <row r="405" spans="1:2">
      <c r="A405" s="4">
        <f t="shared" si="9"/>
        <v>399</v>
      </c>
      <c r="B405" s="2" t="str">
        <f t="shared" ca="1" si="10"/>
        <v/>
      </c>
    </row>
    <row r="406" spans="1:2">
      <c r="A406" s="4">
        <f t="shared" si="9"/>
        <v>400</v>
      </c>
      <c r="B406" s="2" t="str">
        <f t="shared" ca="1" si="10"/>
        <v/>
      </c>
    </row>
    <row r="407" spans="1:2">
      <c r="A407" s="4">
        <f t="shared" si="9"/>
        <v>401</v>
      </c>
      <c r="B407" s="2" t="str">
        <f t="shared" ca="1" si="10"/>
        <v/>
      </c>
    </row>
    <row r="408" spans="1:2">
      <c r="A408" s="4">
        <f t="shared" si="9"/>
        <v>402</v>
      </c>
      <c r="B408" s="2" t="str">
        <f t="shared" ca="1" si="10"/>
        <v/>
      </c>
    </row>
    <row r="409" spans="1:2">
      <c r="A409" s="4">
        <f t="shared" si="9"/>
        <v>403</v>
      </c>
      <c r="B409" s="2" t="str">
        <f t="shared" ca="1" si="10"/>
        <v/>
      </c>
    </row>
    <row r="410" spans="1:2">
      <c r="A410" s="4">
        <f t="shared" si="9"/>
        <v>404</v>
      </c>
      <c r="B410" s="2" t="str">
        <f t="shared" ca="1" si="10"/>
        <v/>
      </c>
    </row>
    <row r="411" spans="1:2">
      <c r="A411" s="4">
        <f t="shared" si="9"/>
        <v>405</v>
      </c>
      <c r="B411" s="2" t="str">
        <f t="shared" ca="1" si="10"/>
        <v/>
      </c>
    </row>
    <row r="412" spans="1:2">
      <c r="A412" s="4">
        <f t="shared" si="9"/>
        <v>406</v>
      </c>
      <c r="B412" s="2" t="str">
        <f t="shared" ca="1" si="10"/>
        <v/>
      </c>
    </row>
    <row r="413" spans="1:2">
      <c r="A413" s="4">
        <f t="shared" si="9"/>
        <v>407</v>
      </c>
      <c r="B413" s="2" t="str">
        <f t="shared" ca="1" si="10"/>
        <v/>
      </c>
    </row>
    <row r="414" spans="1:2">
      <c r="A414" s="4">
        <f t="shared" si="9"/>
        <v>408</v>
      </c>
      <c r="B414" s="2" t="str">
        <f t="shared" ca="1" si="10"/>
        <v/>
      </c>
    </row>
    <row r="415" spans="1:2">
      <c r="A415" s="4">
        <f t="shared" si="9"/>
        <v>409</v>
      </c>
      <c r="B415" s="2" t="str">
        <f t="shared" ca="1" si="10"/>
        <v/>
      </c>
    </row>
    <row r="416" spans="1:2">
      <c r="A416" s="4">
        <f t="shared" si="9"/>
        <v>410</v>
      </c>
      <c r="B416" s="2" t="str">
        <f t="shared" ca="1" si="10"/>
        <v/>
      </c>
    </row>
    <row r="417" spans="1:2">
      <c r="A417" s="4">
        <f t="shared" si="9"/>
        <v>411</v>
      </c>
      <c r="B417" s="2" t="str">
        <f t="shared" ca="1" si="10"/>
        <v/>
      </c>
    </row>
    <row r="418" spans="1:2">
      <c r="A418" s="4">
        <f t="shared" si="9"/>
        <v>412</v>
      </c>
      <c r="B418" s="2" t="str">
        <f t="shared" ca="1" si="10"/>
        <v/>
      </c>
    </row>
    <row r="419" spans="1:2">
      <c r="A419" s="4">
        <f t="shared" si="9"/>
        <v>413</v>
      </c>
      <c r="B419" s="2" t="str">
        <f t="shared" ca="1" si="10"/>
        <v/>
      </c>
    </row>
    <row r="420" spans="1:2">
      <c r="A420" s="4">
        <f t="shared" si="9"/>
        <v>414</v>
      </c>
      <c r="B420" s="2" t="str">
        <f t="shared" ca="1" si="10"/>
        <v/>
      </c>
    </row>
    <row r="421" spans="1:2">
      <c r="A421" s="4">
        <f t="shared" si="9"/>
        <v>415</v>
      </c>
      <c r="B421" s="2" t="str">
        <f t="shared" ca="1" si="10"/>
        <v/>
      </c>
    </row>
    <row r="422" spans="1:2">
      <c r="A422" s="4">
        <f t="shared" si="9"/>
        <v>416</v>
      </c>
      <c r="B422" s="2" t="str">
        <f t="shared" ca="1" si="10"/>
        <v/>
      </c>
    </row>
    <row r="423" spans="1:2">
      <c r="A423" s="4">
        <f t="shared" si="9"/>
        <v>417</v>
      </c>
      <c r="B423" s="2" t="str">
        <f t="shared" ca="1" si="10"/>
        <v/>
      </c>
    </row>
    <row r="424" spans="1:2">
      <c r="A424" s="4">
        <f t="shared" si="9"/>
        <v>418</v>
      </c>
      <c r="B424" s="2" t="str">
        <f t="shared" ca="1" si="10"/>
        <v/>
      </c>
    </row>
    <row r="425" spans="1:2">
      <c r="A425" s="4">
        <f t="shared" si="9"/>
        <v>419</v>
      </c>
      <c r="B425" s="2" t="str">
        <f t="shared" ca="1" si="10"/>
        <v/>
      </c>
    </row>
    <row r="426" spans="1:2">
      <c r="A426" s="4">
        <f t="shared" si="9"/>
        <v>420</v>
      </c>
      <c r="B426" s="2" t="str">
        <f t="shared" ca="1" si="10"/>
        <v/>
      </c>
    </row>
    <row r="427" spans="1:2">
      <c r="A427" s="4">
        <f t="shared" si="9"/>
        <v>421</v>
      </c>
      <c r="B427" s="2" t="str">
        <f t="shared" ca="1" si="10"/>
        <v/>
      </c>
    </row>
    <row r="428" spans="1:2">
      <c r="A428" s="4">
        <f t="shared" si="9"/>
        <v>422</v>
      </c>
      <c r="B428" s="2" t="str">
        <f t="shared" ca="1" si="10"/>
        <v/>
      </c>
    </row>
    <row r="429" spans="1:2">
      <c r="A429" s="4">
        <f t="shared" si="9"/>
        <v>423</v>
      </c>
      <c r="B429" s="2" t="str">
        <f t="shared" ca="1" si="10"/>
        <v/>
      </c>
    </row>
    <row r="430" spans="1:2">
      <c r="A430" s="4">
        <f t="shared" si="9"/>
        <v>424</v>
      </c>
      <c r="B430" s="2" t="str">
        <f t="shared" ca="1" si="10"/>
        <v/>
      </c>
    </row>
    <row r="431" spans="1:2">
      <c r="A431" s="4">
        <f t="shared" ref="A431:A473" si="11">A430+1</f>
        <v>425</v>
      </c>
      <c r="B431" s="2" t="str">
        <f t="shared" ca="1" si="10"/>
        <v/>
      </c>
    </row>
    <row r="432" spans="1:2">
      <c r="A432" s="4">
        <f t="shared" si="11"/>
        <v>426</v>
      </c>
      <c r="B432" s="2" t="str">
        <f t="shared" ca="1" si="10"/>
        <v/>
      </c>
    </row>
    <row r="433" spans="1:2">
      <c r="A433" s="4">
        <f t="shared" si="11"/>
        <v>427</v>
      </c>
      <c r="B433" s="2" t="str">
        <f t="shared" ca="1" si="10"/>
        <v/>
      </c>
    </row>
    <row r="434" spans="1:2">
      <c r="A434" s="4">
        <f t="shared" si="11"/>
        <v>428</v>
      </c>
      <c r="B434" s="2" t="str">
        <f t="shared" ca="1" si="10"/>
        <v/>
      </c>
    </row>
    <row r="435" spans="1:2">
      <c r="A435" s="4">
        <f t="shared" si="11"/>
        <v>429</v>
      </c>
      <c r="B435" s="2" t="str">
        <f t="shared" ca="1" si="10"/>
        <v/>
      </c>
    </row>
    <row r="436" spans="1:2">
      <c r="A436" s="4">
        <f t="shared" si="11"/>
        <v>430</v>
      </c>
      <c r="B436" s="2" t="str">
        <f t="shared" ca="1" si="10"/>
        <v/>
      </c>
    </row>
    <row r="437" spans="1:2">
      <c r="A437" s="4">
        <f t="shared" si="11"/>
        <v>431</v>
      </c>
      <c r="B437" s="2" t="str">
        <f t="shared" ca="1" si="10"/>
        <v/>
      </c>
    </row>
    <row r="438" spans="1:2">
      <c r="A438" s="4">
        <f t="shared" si="11"/>
        <v>432</v>
      </c>
      <c r="B438" s="2" t="str">
        <f t="shared" ca="1" si="10"/>
        <v/>
      </c>
    </row>
    <row r="439" spans="1:2">
      <c r="A439" s="4">
        <f t="shared" si="11"/>
        <v>433</v>
      </c>
      <c r="B439" s="2" t="str">
        <f t="shared" ca="1" si="10"/>
        <v/>
      </c>
    </row>
    <row r="440" spans="1:2">
      <c r="A440" s="4">
        <f t="shared" si="11"/>
        <v>434</v>
      </c>
      <c r="B440" s="2" t="str">
        <f t="shared" ca="1" si="10"/>
        <v/>
      </c>
    </row>
    <row r="441" spans="1:2">
      <c r="A441" s="4">
        <f t="shared" si="11"/>
        <v>435</v>
      </c>
      <c r="B441" s="2" t="str">
        <f t="shared" ca="1" si="10"/>
        <v/>
      </c>
    </row>
    <row r="442" spans="1:2">
      <c r="A442" s="4">
        <f t="shared" si="11"/>
        <v>436</v>
      </c>
      <c r="B442" s="2" t="str">
        <f t="shared" ca="1" si="10"/>
        <v/>
      </c>
    </row>
    <row r="443" spans="1:2">
      <c r="A443" s="4">
        <f t="shared" si="11"/>
        <v>437</v>
      </c>
      <c r="B443" s="2" t="str">
        <f t="shared" ca="1" si="10"/>
        <v/>
      </c>
    </row>
    <row r="444" spans="1:2">
      <c r="A444" s="4">
        <f t="shared" si="11"/>
        <v>438</v>
      </c>
      <c r="B444" s="2" t="str">
        <f t="shared" ca="1" si="10"/>
        <v/>
      </c>
    </row>
    <row r="445" spans="1:2">
      <c r="A445" s="4">
        <f t="shared" si="11"/>
        <v>439</v>
      </c>
      <c r="B445" s="2" t="str">
        <f t="shared" ca="1" si="10"/>
        <v/>
      </c>
    </row>
    <row r="446" spans="1:2">
      <c r="A446" s="4">
        <f t="shared" si="11"/>
        <v>440</v>
      </c>
      <c r="B446" s="2" t="str">
        <f t="shared" ca="1" si="10"/>
        <v/>
      </c>
    </row>
    <row r="447" spans="1:2">
      <c r="A447" s="4">
        <f t="shared" si="11"/>
        <v>441</v>
      </c>
      <c r="B447" s="2" t="str">
        <f t="shared" ca="1" si="10"/>
        <v/>
      </c>
    </row>
    <row r="448" spans="1:2">
      <c r="A448" s="4">
        <f t="shared" si="11"/>
        <v>442</v>
      </c>
      <c r="B448" s="2" t="str">
        <f t="shared" ca="1" si="10"/>
        <v/>
      </c>
    </row>
    <row r="449" spans="1:2">
      <c r="A449" s="4">
        <f t="shared" si="11"/>
        <v>443</v>
      </c>
      <c r="B449" s="2" t="str">
        <f t="shared" ca="1" si="10"/>
        <v/>
      </c>
    </row>
    <row r="450" spans="1:2">
      <c r="A450" s="4">
        <f t="shared" si="11"/>
        <v>444</v>
      </c>
      <c r="B450" s="2" t="str">
        <f t="shared" ca="1" si="10"/>
        <v/>
      </c>
    </row>
    <row r="451" spans="1:2">
      <c r="A451" s="4">
        <f t="shared" si="11"/>
        <v>445</v>
      </c>
      <c r="B451" s="2" t="str">
        <f t="shared" ca="1" si="10"/>
        <v/>
      </c>
    </row>
    <row r="452" spans="1:2">
      <c r="A452" s="4">
        <f t="shared" si="11"/>
        <v>446</v>
      </c>
      <c r="B452" s="2" t="str">
        <f t="shared" ca="1" si="10"/>
        <v/>
      </c>
    </row>
    <row r="453" spans="1:2">
      <c r="A453" s="4">
        <f t="shared" si="11"/>
        <v>447</v>
      </c>
      <c r="B453" s="2" t="str">
        <f t="shared" ca="1" si="10"/>
        <v/>
      </c>
    </row>
    <row r="454" spans="1:2">
      <c r="A454" s="4">
        <f t="shared" si="11"/>
        <v>448</v>
      </c>
      <c r="B454" s="2" t="str">
        <f t="shared" ca="1" si="10"/>
        <v/>
      </c>
    </row>
    <row r="455" spans="1:2">
      <c r="A455" s="4">
        <f t="shared" si="11"/>
        <v>449</v>
      </c>
      <c r="B455" s="2" t="str">
        <f t="shared" ref="B455:B473" ca="1" si="12">IF(INT(A455/$D$4)&lt;$D$3,1+INT(A455/$D$4),"")</f>
        <v/>
      </c>
    </row>
    <row r="456" spans="1:2">
      <c r="A456" s="4">
        <f t="shared" si="11"/>
        <v>450</v>
      </c>
      <c r="B456" s="2" t="str">
        <f t="shared" ca="1" si="12"/>
        <v/>
      </c>
    </row>
    <row r="457" spans="1:2">
      <c r="A457" s="4">
        <f t="shared" si="11"/>
        <v>451</v>
      </c>
      <c r="B457" s="2" t="str">
        <f t="shared" ca="1" si="12"/>
        <v/>
      </c>
    </row>
    <row r="458" spans="1:2">
      <c r="A458" s="4">
        <f t="shared" si="11"/>
        <v>452</v>
      </c>
      <c r="B458" s="2" t="str">
        <f t="shared" ca="1" si="12"/>
        <v/>
      </c>
    </row>
    <row r="459" spans="1:2">
      <c r="A459" s="4">
        <f t="shared" si="11"/>
        <v>453</v>
      </c>
      <c r="B459" s="2" t="str">
        <f t="shared" ca="1" si="12"/>
        <v/>
      </c>
    </row>
    <row r="460" spans="1:2">
      <c r="A460" s="4">
        <f t="shared" si="11"/>
        <v>454</v>
      </c>
      <c r="B460" s="2" t="str">
        <f t="shared" ca="1" si="12"/>
        <v/>
      </c>
    </row>
    <row r="461" spans="1:2">
      <c r="A461" s="4">
        <f t="shared" si="11"/>
        <v>455</v>
      </c>
      <c r="B461" s="2" t="str">
        <f t="shared" ca="1" si="12"/>
        <v/>
      </c>
    </row>
    <row r="462" spans="1:2">
      <c r="A462" s="4">
        <f t="shared" si="11"/>
        <v>456</v>
      </c>
      <c r="B462" s="2" t="str">
        <f t="shared" ca="1" si="12"/>
        <v/>
      </c>
    </row>
    <row r="463" spans="1:2">
      <c r="A463" s="4">
        <f t="shared" si="11"/>
        <v>457</v>
      </c>
      <c r="B463" s="2" t="str">
        <f t="shared" ca="1" si="12"/>
        <v/>
      </c>
    </row>
    <row r="464" spans="1:2">
      <c r="A464" s="4">
        <f t="shared" si="11"/>
        <v>458</v>
      </c>
      <c r="B464" s="2" t="str">
        <f t="shared" ca="1" si="12"/>
        <v/>
      </c>
    </row>
    <row r="465" spans="1:2">
      <c r="A465" s="4">
        <f t="shared" si="11"/>
        <v>459</v>
      </c>
      <c r="B465" s="2" t="str">
        <f t="shared" ca="1" si="12"/>
        <v/>
      </c>
    </row>
    <row r="466" spans="1:2">
      <c r="A466" s="4">
        <f t="shared" si="11"/>
        <v>460</v>
      </c>
      <c r="B466" s="2" t="str">
        <f t="shared" ca="1" si="12"/>
        <v/>
      </c>
    </row>
    <row r="467" spans="1:2">
      <c r="A467" s="4">
        <f t="shared" si="11"/>
        <v>461</v>
      </c>
      <c r="B467" s="2" t="str">
        <f t="shared" ca="1" si="12"/>
        <v/>
      </c>
    </row>
    <row r="468" spans="1:2">
      <c r="A468" s="4">
        <f t="shared" si="11"/>
        <v>462</v>
      </c>
      <c r="B468" s="2" t="str">
        <f t="shared" ca="1" si="12"/>
        <v/>
      </c>
    </row>
    <row r="469" spans="1:2">
      <c r="A469" s="4">
        <f t="shared" si="11"/>
        <v>463</v>
      </c>
      <c r="B469" s="2" t="str">
        <f t="shared" ca="1" si="12"/>
        <v/>
      </c>
    </row>
    <row r="470" spans="1:2">
      <c r="A470" s="4">
        <f t="shared" si="11"/>
        <v>464</v>
      </c>
      <c r="B470" s="2" t="str">
        <f t="shared" ca="1" si="12"/>
        <v/>
      </c>
    </row>
    <row r="471" spans="1:2">
      <c r="A471" s="4">
        <f t="shared" si="11"/>
        <v>465</v>
      </c>
      <c r="B471" s="2" t="str">
        <f t="shared" ca="1" si="12"/>
        <v/>
      </c>
    </row>
    <row r="472" spans="1:2">
      <c r="A472" s="4">
        <f t="shared" si="11"/>
        <v>466</v>
      </c>
      <c r="B472" s="2" t="str">
        <f t="shared" ca="1" si="12"/>
        <v/>
      </c>
    </row>
    <row r="473" spans="1:2">
      <c r="A473" s="4">
        <f t="shared" si="11"/>
        <v>467</v>
      </c>
      <c r="B473" s="2" t="str">
        <f t="shared" ca="1" si="12"/>
        <v/>
      </c>
    </row>
  </sheetData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74C55-2F3C-456E-B58C-28C3D7EAB56E}">
  <dimension ref="A1:AM479"/>
  <sheetViews>
    <sheetView tabSelected="1" workbookViewId="0">
      <selection activeCell="L19" sqref="L19"/>
    </sheetView>
  </sheetViews>
  <sheetFormatPr baseColWidth="10" defaultColWidth="8.796875" defaultRowHeight="13"/>
  <cols>
    <col min="1" max="1" width="7" style="1" customWidth="1"/>
    <col min="2" max="2" width="5.796875" style="1" customWidth="1"/>
    <col min="3" max="3" width="4.59765625" style="1" customWidth="1"/>
    <col min="4" max="4" width="5.19921875" style="1" customWidth="1"/>
    <col min="5" max="5" width="6.3984375" style="1" customWidth="1"/>
    <col min="6" max="9" width="8.19921875" style="1" customWidth="1"/>
    <col min="10" max="10" width="6" style="1" customWidth="1"/>
    <col min="11" max="11" width="12.3984375" style="1" customWidth="1"/>
    <col min="12" max="12" width="5" style="2" customWidth="1"/>
    <col min="13" max="13" width="7" style="2" customWidth="1"/>
    <col min="14" max="39" width="4.796875" style="1" customWidth="1"/>
    <col min="40" max="16384" width="8.796875" style="1"/>
  </cols>
  <sheetData>
    <row r="1" spans="1:39">
      <c r="G1" s="29" t="s">
        <v>103</v>
      </c>
      <c r="H1" s="1" t="b">
        <f ca="1">I39</f>
        <v>0</v>
      </c>
      <c r="K1" s="1" t="str">
        <f ca="1">_xlfn.ARRAYTOTEXT(_xlfn._xlws.FILTER(G1:G9,H1:H9,"OK"),0)</f>
        <v>OK</v>
      </c>
    </row>
    <row r="2" spans="1:39">
      <c r="G2" s="29" t="s">
        <v>100</v>
      </c>
      <c r="H2" s="1" t="b">
        <f ca="1">MAX(OFFSET($N$78,0,0,players,1))&gt;$M$78</f>
        <v>0</v>
      </c>
    </row>
    <row r="3" spans="1:39">
      <c r="G3" s="29" t="s">
        <v>104</v>
      </c>
      <c r="H3" s="1" t="b">
        <f ca="1">OR(OFFSET($I$52,0,0,teams))</f>
        <v>0</v>
      </c>
    </row>
    <row r="4" spans="1:39">
      <c r="G4" s="29" t="s">
        <v>101</v>
      </c>
      <c r="H4" s="1" t="b" cm="1">
        <f t="array" aca="1" ref="H4" ca="1">COUNTA(_xlfn._xlws.FILTER(OFFSET($F$11,0,0,rounds*gamesPerRound,1),LEN(OFFSET($F$11,0,0,rounds*gamesPerRound,1))&gt;0))&lt;&gt;COUNTA(_xlfn.UNIQUE(_xlfn._xlws.FILTER(OFFSET($F$11,0,0,rounds*gamesPerRound,1),LEN(OFFSET($F$11,0,0,rounds*gamesPerRound,1))&gt;0)))</f>
        <v>0</v>
      </c>
    </row>
    <row r="5" spans="1:39">
      <c r="G5" s="29" t="s">
        <v>102</v>
      </c>
      <c r="H5" s="1" t="b" cm="1">
        <f t="array" aca="1" ref="H5" ca="1">COUNTA(_xlfn._xlws.FILTER(OFFSET($G$11,0,0,rounds*gamesPerRound,1),LEN(OFFSET($G$11,0,0,rounds*gamesPerRound,1))&gt;0))&lt;&gt;COUNTA(_xlfn.UNIQUE(_xlfn._xlws.FILTER(OFFSET($G$11,0,0,rounds*gamesPerRound,1),LEN(OFFSET($G$11,0,0,rounds*gamesPerRound,1))&gt;0)))</f>
        <v>0</v>
      </c>
    </row>
    <row r="6" spans="1:39">
      <c r="G6" s="29" t="s">
        <v>99</v>
      </c>
      <c r="H6" s="1" t="b">
        <f ca="1">OR(OFFSET($I$27,0,0,players+1))</f>
        <v>0</v>
      </c>
      <c r="J6" s="19">
        <v>12</v>
      </c>
      <c r="K6" s="5" t="s">
        <v>0</v>
      </c>
    </row>
    <row r="7" spans="1:39">
      <c r="G7" s="29" t="s">
        <v>98</v>
      </c>
      <c r="H7" s="1" t="b">
        <f ca="1">OR(I17:I18)</f>
        <v>0</v>
      </c>
      <c r="J7" s="25">
        <v>10</v>
      </c>
      <c r="K7" s="5" t="s">
        <v>1</v>
      </c>
    </row>
    <row r="8" spans="1:39">
      <c r="G8" s="29" t="s">
        <v>106</v>
      </c>
      <c r="H8" s="1" t="b">
        <f ca="1">I19</f>
        <v>0</v>
      </c>
      <c r="J8" s="26">
        <v>3</v>
      </c>
      <c r="K8" s="5" t="s">
        <v>3</v>
      </c>
    </row>
    <row r="9" spans="1:39">
      <c r="G9" s="29" t="s">
        <v>97</v>
      </c>
      <c r="H9" s="1" t="b">
        <f>OR(_xlfn.ANCHORARRAY(H11))</f>
        <v>0</v>
      </c>
      <c r="I9" s="1" t="s">
        <v>111</v>
      </c>
      <c r="J9" s="5">
        <f>J6*J7/2</f>
        <v>60</v>
      </c>
      <c r="K9" s="5" t="s">
        <v>2</v>
      </c>
    </row>
    <row r="10" spans="1:39">
      <c r="A10" s="8" t="s">
        <v>12</v>
      </c>
      <c r="B10" s="1" t="s">
        <v>10</v>
      </c>
      <c r="C10" s="21"/>
      <c r="D10" s="1" t="s">
        <v>11</v>
      </c>
      <c r="E10" s="21"/>
      <c r="F10" s="1" t="s">
        <v>16</v>
      </c>
      <c r="G10" s="1" t="s">
        <v>17</v>
      </c>
      <c r="I10" s="5" t="b">
        <f ca="1">OR(H1:H9)</f>
        <v>0</v>
      </c>
      <c r="J10" s="5" t="s">
        <v>14</v>
      </c>
      <c r="K10" s="5" t="s">
        <v>38</v>
      </c>
      <c r="L10" s="3"/>
      <c r="M10" s="24">
        <f ca="1">SUM(M11:M14)</f>
        <v>7.2727272727273196E-2</v>
      </c>
    </row>
    <row r="11" spans="1:39" ht="15">
      <c r="A11" s="2" t="str">
        <f t="array" ref="A11:A478">Pairings12!B6:B473</f>
        <v>1</v>
      </c>
      <c r="B11" s="1" t="str" cm="1">
        <f t="array" ref="B11:B478">LEFT(Pairings12!C6:C473,1)</f>
        <v>A</v>
      </c>
      <c r="C11" s="1" t="str" cm="1">
        <f t="array" ref="C11:C478">RIGHT(Pairings12!C6:C473,2)</f>
        <v>01</v>
      </c>
      <c r="D11" s="1" t="str" cm="1">
        <f t="array" ref="D11:D478">LEFT(Pairings12!D6:D473,1)</f>
        <v>D</v>
      </c>
      <c r="E11" s="1" t="str" cm="1">
        <f t="array" ref="E11:E478">RIGHT(Pairings12!D6:D473,2)</f>
        <v>01</v>
      </c>
      <c r="F11" s="1" t="str">
        <f t="shared" ref="F11:F42" si="0">IF(E11&lt;C11,B11&amp;"."&amp;C11,IF(C11&lt;E11,D11&amp;"."&amp;E11,""))</f>
        <v/>
      </c>
      <c r="G11" s="1" t="str">
        <f t="shared" ref="G11:G42" si="1">IF(E11&gt;C11,B11&amp;"."&amp;C11,IF(C11&gt;E11,D11&amp;"."&amp;E11,""))</f>
        <v/>
      </c>
      <c r="H11" s="1" t="b" cm="1">
        <f t="array" ref="H11:H478">C11:C478&lt;E11:E478</f>
        <v>0</v>
      </c>
      <c r="J11" s="1" t="s">
        <v>39</v>
      </c>
      <c r="K11" s="1" t="s">
        <v>32</v>
      </c>
      <c r="M11" s="2">
        <f ca="1">SUM(OFFSET(M11,0,1,1,teams))</f>
        <v>0</v>
      </c>
      <c r="N11" s="23">
        <f t="shared" ref="N11:AM11" si="2">IF(N$15&gt;teams,"",SUM(N23:N25))</f>
        <v>0</v>
      </c>
      <c r="O11" s="23">
        <f t="shared" si="2"/>
        <v>0</v>
      </c>
      <c r="P11" s="23">
        <f t="shared" si="2"/>
        <v>0</v>
      </c>
      <c r="Q11" s="23">
        <f t="shared" si="2"/>
        <v>0</v>
      </c>
      <c r="R11" s="23">
        <f t="shared" si="2"/>
        <v>0</v>
      </c>
      <c r="S11" s="23">
        <f t="shared" si="2"/>
        <v>0</v>
      </c>
      <c r="T11" s="23">
        <f t="shared" si="2"/>
        <v>0</v>
      </c>
      <c r="U11" s="23">
        <f t="shared" si="2"/>
        <v>0</v>
      </c>
      <c r="V11" s="23">
        <f t="shared" si="2"/>
        <v>0</v>
      </c>
      <c r="W11" s="23">
        <f t="shared" si="2"/>
        <v>0</v>
      </c>
      <c r="X11" s="23">
        <f t="shared" si="2"/>
        <v>0</v>
      </c>
      <c r="Y11" s="23">
        <f t="shared" si="2"/>
        <v>0</v>
      </c>
      <c r="Z11" s="23" t="str">
        <f t="shared" si="2"/>
        <v/>
      </c>
      <c r="AA11" s="23" t="str">
        <f t="shared" si="2"/>
        <v/>
      </c>
      <c r="AB11" s="23" t="str">
        <f t="shared" si="2"/>
        <v/>
      </c>
      <c r="AC11" s="23" t="str">
        <f t="shared" si="2"/>
        <v/>
      </c>
      <c r="AD11" s="23" t="str">
        <f t="shared" si="2"/>
        <v/>
      </c>
      <c r="AE11" s="23" t="str">
        <f t="shared" si="2"/>
        <v/>
      </c>
      <c r="AF11" s="23" t="str">
        <f t="shared" si="2"/>
        <v/>
      </c>
      <c r="AG11" s="23" t="str">
        <f t="shared" si="2"/>
        <v/>
      </c>
      <c r="AH11" s="23" t="str">
        <f t="shared" si="2"/>
        <v/>
      </c>
      <c r="AI11" s="23" t="str">
        <f t="shared" si="2"/>
        <v/>
      </c>
      <c r="AJ11" s="23" t="str">
        <f t="shared" si="2"/>
        <v/>
      </c>
      <c r="AK11" s="23" t="str">
        <f t="shared" si="2"/>
        <v/>
      </c>
      <c r="AL11" s="23" t="str">
        <f t="shared" si="2"/>
        <v/>
      </c>
      <c r="AM11" s="23" t="str">
        <f t="shared" si="2"/>
        <v/>
      </c>
    </row>
    <row r="12" spans="1:39" ht="15">
      <c r="A12" s="2" t="str">
        <v>1</v>
      </c>
      <c r="B12" s="1" t="str">
        <v>E</v>
      </c>
      <c r="C12" s="1" t="str">
        <v>01</v>
      </c>
      <c r="D12" s="1" t="str">
        <v>B</v>
      </c>
      <c r="E12" s="1" t="str">
        <v>01</v>
      </c>
      <c r="F12" s="1" t="str">
        <f t="shared" si="0"/>
        <v/>
      </c>
      <c r="G12" s="1" t="str">
        <f t="shared" si="1"/>
        <v/>
      </c>
      <c r="H12" s="1" t="b">
        <v>0</v>
      </c>
      <c r="J12" s="1" t="s">
        <v>41</v>
      </c>
      <c r="K12" s="1" t="s">
        <v>36</v>
      </c>
      <c r="M12" s="2">
        <f ca="1">SUM(OFFSET(M12,0,1,1,teams))</f>
        <v>0</v>
      </c>
      <c r="N12" s="23">
        <f t="shared" ref="N12:AM12" si="3">IF(N$15&gt;teams,"",ABS(N19))</f>
        <v>0</v>
      </c>
      <c r="O12" s="23">
        <f t="shared" si="3"/>
        <v>0</v>
      </c>
      <c r="P12" s="23">
        <f t="shared" si="3"/>
        <v>0</v>
      </c>
      <c r="Q12" s="23">
        <f t="shared" si="3"/>
        <v>0</v>
      </c>
      <c r="R12" s="23">
        <f t="shared" si="3"/>
        <v>0</v>
      </c>
      <c r="S12" s="23">
        <f t="shared" si="3"/>
        <v>0</v>
      </c>
      <c r="T12" s="23">
        <f t="shared" si="3"/>
        <v>0</v>
      </c>
      <c r="U12" s="23">
        <f t="shared" si="3"/>
        <v>0</v>
      </c>
      <c r="V12" s="23">
        <f t="shared" si="3"/>
        <v>0</v>
      </c>
      <c r="W12" s="23">
        <f t="shared" si="3"/>
        <v>0</v>
      </c>
      <c r="X12" s="23">
        <f t="shared" si="3"/>
        <v>0</v>
      </c>
      <c r="Y12" s="23">
        <f t="shared" si="3"/>
        <v>0</v>
      </c>
      <c r="Z12" s="23" t="str">
        <f t="shared" si="3"/>
        <v/>
      </c>
      <c r="AA12" s="23" t="str">
        <f t="shared" si="3"/>
        <v/>
      </c>
      <c r="AB12" s="23" t="str">
        <f t="shared" si="3"/>
        <v/>
      </c>
      <c r="AC12" s="23" t="str">
        <f t="shared" si="3"/>
        <v/>
      </c>
      <c r="AD12" s="23" t="str">
        <f t="shared" si="3"/>
        <v/>
      </c>
      <c r="AE12" s="23" t="str">
        <f t="shared" si="3"/>
        <v/>
      </c>
      <c r="AF12" s="23" t="str">
        <f t="shared" si="3"/>
        <v/>
      </c>
      <c r="AG12" s="23" t="str">
        <f t="shared" si="3"/>
        <v/>
      </c>
      <c r="AH12" s="23" t="str">
        <f t="shared" si="3"/>
        <v/>
      </c>
      <c r="AI12" s="23" t="str">
        <f t="shared" si="3"/>
        <v/>
      </c>
      <c r="AJ12" s="23" t="str">
        <f t="shared" si="3"/>
        <v/>
      </c>
      <c r="AK12" s="23" t="str">
        <f t="shared" si="3"/>
        <v/>
      </c>
      <c r="AL12" s="23" t="str">
        <f t="shared" si="3"/>
        <v/>
      </c>
      <c r="AM12" s="23" t="str">
        <f t="shared" si="3"/>
        <v/>
      </c>
    </row>
    <row r="13" spans="1:39" ht="15">
      <c r="A13" s="2" t="str">
        <v>1</v>
      </c>
      <c r="B13" s="1" t="str">
        <v>F</v>
      </c>
      <c r="C13" s="1" t="str">
        <v>01</v>
      </c>
      <c r="D13" s="1" t="str">
        <v>G</v>
      </c>
      <c r="E13" s="1" t="str">
        <v>01</v>
      </c>
      <c r="F13" s="1" t="str">
        <f t="shared" si="0"/>
        <v/>
      </c>
      <c r="G13" s="1" t="str">
        <f t="shared" si="1"/>
        <v/>
      </c>
      <c r="H13" s="1" t="b">
        <v>0</v>
      </c>
      <c r="J13" s="1" t="s">
        <v>40</v>
      </c>
      <c r="K13" s="1" t="s">
        <v>37</v>
      </c>
      <c r="M13" s="2" cm="1">
        <f t="array" aca="1" ref="M13" ca="1">SUM(ABS(OFFSET(M13,0,1,1,teams)))</f>
        <v>7.2727272727273196E-2</v>
      </c>
      <c r="N13" s="27">
        <f t="shared" ref="N13:AM13" ca="1" si="4">IF(N$15&gt;teams,"",1-(4/(rounds*players*(players+1))*SUMPRODUCT(OFFSET($J$27,0,0,players,1),OFFSET(N$27,0,0,players,1))))</f>
        <v>6.0606060606060996E-3</v>
      </c>
      <c r="O13" s="27">
        <f t="shared" ca="1" si="4"/>
        <v>6.0606060606060996E-3</v>
      </c>
      <c r="P13" s="27">
        <f t="shared" ca="1" si="4"/>
        <v>6.0606060606060996E-3</v>
      </c>
      <c r="Q13" s="27">
        <f t="shared" ca="1" si="4"/>
        <v>6.0606060606060996E-3</v>
      </c>
      <c r="R13" s="27">
        <f t="shared" ca="1" si="4"/>
        <v>6.0606060606060996E-3</v>
      </c>
      <c r="S13" s="27">
        <f t="shared" ca="1" si="4"/>
        <v>6.0606060606060996E-3</v>
      </c>
      <c r="T13" s="27">
        <f t="shared" ca="1" si="4"/>
        <v>-6.0606060606060996E-3</v>
      </c>
      <c r="U13" s="27">
        <f t="shared" ca="1" si="4"/>
        <v>-6.0606060606060996E-3</v>
      </c>
      <c r="V13" s="27">
        <f t="shared" ca="1" si="4"/>
        <v>-6.0606060606060996E-3</v>
      </c>
      <c r="W13" s="27">
        <f t="shared" ca="1" si="4"/>
        <v>-6.0606060606060996E-3</v>
      </c>
      <c r="X13" s="27">
        <f t="shared" ca="1" si="4"/>
        <v>-6.0606060606060996E-3</v>
      </c>
      <c r="Y13" s="27">
        <f t="shared" ca="1" si="4"/>
        <v>-6.0606060606060996E-3</v>
      </c>
      <c r="Z13" s="27" t="str">
        <f t="shared" ca="1" si="4"/>
        <v/>
      </c>
      <c r="AA13" s="27" t="str">
        <f t="shared" ca="1" si="4"/>
        <v/>
      </c>
      <c r="AB13" s="27" t="str">
        <f t="shared" ca="1" si="4"/>
        <v/>
      </c>
      <c r="AC13" s="27" t="str">
        <f t="shared" ca="1" si="4"/>
        <v/>
      </c>
      <c r="AD13" s="27" t="str">
        <f t="shared" ca="1" si="4"/>
        <v/>
      </c>
      <c r="AE13" s="27" t="str">
        <f t="shared" ca="1" si="4"/>
        <v/>
      </c>
      <c r="AF13" s="27" t="str">
        <f t="shared" ca="1" si="4"/>
        <v/>
      </c>
      <c r="AG13" s="27" t="str">
        <f t="shared" ca="1" si="4"/>
        <v/>
      </c>
      <c r="AH13" s="27" t="str">
        <f t="shared" ca="1" si="4"/>
        <v/>
      </c>
      <c r="AI13" s="27" t="str">
        <f t="shared" ca="1" si="4"/>
        <v/>
      </c>
      <c r="AJ13" s="27" t="str">
        <f t="shared" ca="1" si="4"/>
        <v/>
      </c>
      <c r="AK13" s="27" t="str">
        <f t="shared" ca="1" si="4"/>
        <v/>
      </c>
      <c r="AL13" s="27" t="str">
        <f t="shared" ca="1" si="4"/>
        <v/>
      </c>
      <c r="AM13" s="27" t="str">
        <f t="shared" ca="1" si="4"/>
        <v/>
      </c>
    </row>
    <row r="14" spans="1:39">
      <c r="A14" s="2" t="str">
        <v>1</v>
      </c>
      <c r="B14" s="1" t="str">
        <v>H</v>
      </c>
      <c r="C14" s="1" t="str">
        <v>01</v>
      </c>
      <c r="D14" s="1" t="str">
        <v>L</v>
      </c>
      <c r="E14" s="1" t="str">
        <v>01</v>
      </c>
      <c r="F14" s="1" t="str">
        <f t="shared" si="0"/>
        <v/>
      </c>
      <c r="G14" s="1" t="str">
        <f t="shared" si="1"/>
        <v/>
      </c>
      <c r="H14" s="1" t="b">
        <v>0</v>
      </c>
    </row>
    <row r="15" spans="1:39">
      <c r="A15" s="2" t="str">
        <v>1</v>
      </c>
      <c r="B15" s="1" t="str">
        <v>J</v>
      </c>
      <c r="C15" s="1" t="str">
        <v>01</v>
      </c>
      <c r="D15" s="1" t="str">
        <v>I</v>
      </c>
      <c r="E15" s="1" t="str">
        <v>01</v>
      </c>
      <c r="F15" s="1" t="str">
        <f t="shared" si="0"/>
        <v/>
      </c>
      <c r="G15" s="1" t="str">
        <f t="shared" si="1"/>
        <v/>
      </c>
      <c r="H15" s="1" t="b">
        <v>0</v>
      </c>
      <c r="K15" s="11">
        <f>teams</f>
        <v>12</v>
      </c>
      <c r="L15" s="12" t="s">
        <v>27</v>
      </c>
      <c r="N15" s="2">
        <v>1</v>
      </c>
      <c r="O15" s="2">
        <v>2</v>
      </c>
      <c r="P15" s="2">
        <v>3</v>
      </c>
      <c r="Q15" s="2">
        <v>4</v>
      </c>
      <c r="R15" s="2">
        <v>5</v>
      </c>
      <c r="S15" s="2">
        <v>6</v>
      </c>
      <c r="T15" s="2">
        <v>7</v>
      </c>
      <c r="U15" s="2">
        <v>8</v>
      </c>
      <c r="V15" s="2">
        <v>9</v>
      </c>
      <c r="W15" s="2">
        <v>10</v>
      </c>
      <c r="X15" s="2">
        <v>11</v>
      </c>
      <c r="Y15" s="2">
        <v>12</v>
      </c>
      <c r="Z15" s="2">
        <v>13</v>
      </c>
      <c r="AA15" s="2">
        <v>14</v>
      </c>
      <c r="AB15" s="2">
        <v>15</v>
      </c>
      <c r="AC15" s="2">
        <v>16</v>
      </c>
      <c r="AD15" s="2">
        <v>17</v>
      </c>
      <c r="AE15" s="2">
        <v>18</v>
      </c>
      <c r="AF15" s="2">
        <v>19</v>
      </c>
      <c r="AG15" s="2">
        <v>20</v>
      </c>
      <c r="AH15" s="2">
        <v>21</v>
      </c>
      <c r="AI15" s="2">
        <v>22</v>
      </c>
      <c r="AJ15" s="2">
        <v>23</v>
      </c>
      <c r="AK15" s="2">
        <v>24</v>
      </c>
      <c r="AL15" s="2">
        <v>25</v>
      </c>
      <c r="AM15" s="2">
        <v>26</v>
      </c>
    </row>
    <row r="16" spans="1:39">
      <c r="A16" s="2" t="str">
        <v>1</v>
      </c>
      <c r="B16" s="1" t="str">
        <v>K</v>
      </c>
      <c r="C16" s="1" t="str">
        <v>01</v>
      </c>
      <c r="D16" s="1" t="str">
        <v>C</v>
      </c>
      <c r="E16" s="1" t="str">
        <v>01</v>
      </c>
      <c r="F16" s="1" t="str">
        <f t="shared" si="0"/>
        <v/>
      </c>
      <c r="G16" s="1" t="str">
        <f t="shared" si="1"/>
        <v/>
      </c>
      <c r="H16" s="1" t="b">
        <v>0</v>
      </c>
      <c r="I16" s="1" t="s">
        <v>105</v>
      </c>
      <c r="J16" s="13"/>
      <c r="K16" s="14" t="s">
        <v>0</v>
      </c>
      <c r="L16" s="2" t="s">
        <v>25</v>
      </c>
      <c r="M16" s="2" t="s">
        <v>26</v>
      </c>
      <c r="N16" s="3" t="str">
        <f>IF(N$15&gt;teams,"",INDEX(teamsList,Analysis12!N$15))</f>
        <v>A</v>
      </c>
      <c r="O16" s="3" t="str">
        <f>IF(O$15&gt;teams,"",INDEX(teamsList,Analysis12!O$15))</f>
        <v>B</v>
      </c>
      <c r="P16" s="3" t="str">
        <f>IF(P$15&gt;teams,"",INDEX(teamsList,Analysis12!P$15))</f>
        <v>C</v>
      </c>
      <c r="Q16" s="3" t="str">
        <f>IF(Q$15&gt;teams,"",INDEX(teamsList,Analysis12!Q$15))</f>
        <v>D</v>
      </c>
      <c r="R16" s="3" t="str">
        <f>IF(R$15&gt;teams,"",INDEX(teamsList,Analysis12!R$15))</f>
        <v>E</v>
      </c>
      <c r="S16" s="3" t="str">
        <f>IF(S$15&gt;teams,"",INDEX(teamsList,Analysis12!S$15))</f>
        <v>F</v>
      </c>
      <c r="T16" s="3" t="str">
        <f>IF(T$15&gt;teams,"",INDEX(teamsList,Analysis12!T$15))</f>
        <v>G</v>
      </c>
      <c r="U16" s="3" t="str">
        <f>IF(U$15&gt;teams,"",INDEX(teamsList,Analysis12!U$15))</f>
        <v>H</v>
      </c>
      <c r="V16" s="3" t="str">
        <f>IF(V$15&gt;teams,"",INDEX(teamsList,Analysis12!V$15))</f>
        <v>I</v>
      </c>
      <c r="W16" s="3" t="str">
        <f>IF(W$15&gt;teams,"",INDEX(teamsList,Analysis12!W$15))</f>
        <v>J</v>
      </c>
      <c r="X16" s="3" t="str">
        <f>IF(X$15&gt;teams,"",INDEX(teamsList,Analysis12!X$15))</f>
        <v>K</v>
      </c>
      <c r="Y16" s="3" t="str">
        <f>IF(Y$15&gt;teams,"",INDEX(teamsList,Analysis12!Y$15))</f>
        <v>L</v>
      </c>
      <c r="Z16" s="3" t="str">
        <f>IF(Z$15&gt;teams,"",INDEX(teamsList,Analysis12!Z$15))</f>
        <v/>
      </c>
      <c r="AA16" s="3" t="str">
        <f>IF(AA$15&gt;teams,"",INDEX(teamsList,Analysis12!AA$15))</f>
        <v/>
      </c>
      <c r="AB16" s="3" t="str">
        <f>IF(AB$15&gt;teams,"",INDEX(teamsList,Analysis12!AB$15))</f>
        <v/>
      </c>
      <c r="AC16" s="3" t="str">
        <f>IF(AC$15&gt;teams,"",INDEX(teamsList,Analysis12!AC$15))</f>
        <v/>
      </c>
      <c r="AD16" s="3" t="str">
        <f>IF(AD$15&gt;teams,"",INDEX(teamsList,Analysis12!AD$15))</f>
        <v/>
      </c>
      <c r="AE16" s="3" t="str">
        <f>IF(AE$15&gt;teams,"",INDEX(teamsList,Analysis12!AE$15))</f>
        <v/>
      </c>
      <c r="AF16" s="3" t="str">
        <f>IF(AF$15&gt;teams,"",INDEX(teamsList,Analysis12!AF$15))</f>
        <v/>
      </c>
      <c r="AG16" s="3" t="str">
        <f>IF(AG$15&gt;teams,"",INDEX(teamsList,Analysis12!AG$15))</f>
        <v/>
      </c>
      <c r="AH16" s="3" t="str">
        <f>IF(AH$15&gt;teams,"",INDEX(teamsList,Analysis12!AH$15))</f>
        <v/>
      </c>
      <c r="AI16" s="3" t="str">
        <f>IF(AI$15&gt;teams,"",INDEX(teamsList,Analysis12!AI$15))</f>
        <v/>
      </c>
      <c r="AJ16" s="3" t="str">
        <f>IF(AJ$15&gt;teams,"",INDEX(teamsList,Analysis12!AJ$15))</f>
        <v/>
      </c>
      <c r="AK16" s="3" t="str">
        <f>IF(AK$15&gt;teams,"",INDEX(teamsList,Analysis12!AK$15))</f>
        <v/>
      </c>
      <c r="AL16" s="3" t="str">
        <f>IF(AL$15&gt;teams,"",INDEX(teamsList,Analysis12!AL$15))</f>
        <v/>
      </c>
      <c r="AM16" s="3" t="str">
        <f>IF(AM$15&gt;teams,"",INDEX(teamsList,Analysis12!AM$15))</f>
        <v/>
      </c>
    </row>
    <row r="17" spans="1:39">
      <c r="A17" s="2" t="str">
        <v>1</v>
      </c>
      <c r="B17" s="1" t="str">
        <v>B</v>
      </c>
      <c r="C17" s="1" t="str">
        <v>02</v>
      </c>
      <c r="D17" s="1" t="str">
        <v>J</v>
      </c>
      <c r="E17" s="1" t="str">
        <v>02</v>
      </c>
      <c r="F17" s="1" t="str">
        <f t="shared" si="0"/>
        <v/>
      </c>
      <c r="G17" s="1" t="str">
        <f t="shared" si="1"/>
        <v/>
      </c>
      <c r="H17" s="1" t="b">
        <v>0</v>
      </c>
      <c r="I17" s="1" t="b">
        <f ca="1">OR(MAX(OFFSET($N17,0,0,1,teams))&gt;$M17,MIN(OFFSET($N17,0,0,1,teams))&lt;$L17)</f>
        <v>0</v>
      </c>
      <c r="J17" s="2"/>
      <c r="K17" s="1" t="s">
        <v>18</v>
      </c>
      <c r="L17" s="2">
        <v>0</v>
      </c>
      <c r="M17" s="2">
        <f>MOD(teams,2)*(INT(rounds*(players/2)/teams)+2)</f>
        <v>0</v>
      </c>
      <c r="N17" s="2">
        <f t="shared" ref="N17:AM17" si="5">IF(N$15&gt;teams,"",COUNTIF($F:$F,N$16))</f>
        <v>0</v>
      </c>
      <c r="O17" s="2">
        <f t="shared" si="5"/>
        <v>0</v>
      </c>
      <c r="P17" s="2">
        <f t="shared" si="5"/>
        <v>0</v>
      </c>
      <c r="Q17" s="2">
        <f t="shared" si="5"/>
        <v>0</v>
      </c>
      <c r="R17" s="2">
        <f t="shared" si="5"/>
        <v>0</v>
      </c>
      <c r="S17" s="2">
        <f t="shared" si="5"/>
        <v>0</v>
      </c>
      <c r="T17" s="2">
        <f t="shared" si="5"/>
        <v>0</v>
      </c>
      <c r="U17" s="2">
        <f t="shared" si="5"/>
        <v>0</v>
      </c>
      <c r="V17" s="2">
        <f t="shared" si="5"/>
        <v>0</v>
      </c>
      <c r="W17" s="2">
        <f t="shared" si="5"/>
        <v>0</v>
      </c>
      <c r="X17" s="2">
        <f t="shared" si="5"/>
        <v>0</v>
      </c>
      <c r="Y17" s="2">
        <f t="shared" si="5"/>
        <v>0</v>
      </c>
      <c r="Z17" s="2" t="str">
        <f t="shared" si="5"/>
        <v/>
      </c>
      <c r="AA17" s="2" t="str">
        <f t="shared" si="5"/>
        <v/>
      </c>
      <c r="AB17" s="2" t="str">
        <f t="shared" si="5"/>
        <v/>
      </c>
      <c r="AC17" s="2" t="str">
        <f t="shared" si="5"/>
        <v/>
      </c>
      <c r="AD17" s="2" t="str">
        <f t="shared" si="5"/>
        <v/>
      </c>
      <c r="AE17" s="2" t="str">
        <f t="shared" si="5"/>
        <v/>
      </c>
      <c r="AF17" s="2" t="str">
        <f t="shared" si="5"/>
        <v/>
      </c>
      <c r="AG17" s="2" t="str">
        <f t="shared" si="5"/>
        <v/>
      </c>
      <c r="AH17" s="2" t="str">
        <f t="shared" si="5"/>
        <v/>
      </c>
      <c r="AI17" s="2" t="str">
        <f t="shared" si="5"/>
        <v/>
      </c>
      <c r="AJ17" s="2" t="str">
        <f t="shared" si="5"/>
        <v/>
      </c>
      <c r="AK17" s="2" t="str">
        <f t="shared" si="5"/>
        <v/>
      </c>
      <c r="AL17" s="2" t="str">
        <f t="shared" si="5"/>
        <v/>
      </c>
      <c r="AM17" s="2" t="str">
        <f t="shared" si="5"/>
        <v/>
      </c>
    </row>
    <row r="18" spans="1:39">
      <c r="A18" s="2" t="str">
        <v>1</v>
      </c>
      <c r="B18" s="1" t="str">
        <v>C</v>
      </c>
      <c r="C18" s="1" t="str">
        <v>02</v>
      </c>
      <c r="D18" s="1" t="str">
        <v>E</v>
      </c>
      <c r="E18" s="1" t="str">
        <v>02</v>
      </c>
      <c r="F18" s="1" t="str">
        <f t="shared" si="0"/>
        <v/>
      </c>
      <c r="G18" s="1" t="str">
        <f t="shared" si="1"/>
        <v/>
      </c>
      <c r="H18" s="1" t="b">
        <v>0</v>
      </c>
      <c r="I18" s="1" t="b">
        <f ca="1">OR(MAX(OFFSET($N18,0,0,1,teams))&gt;$M18,MIN(OFFSET($N18,0,0,1,teams))&lt;$L18)</f>
        <v>0</v>
      </c>
      <c r="K18" s="1" t="s">
        <v>19</v>
      </c>
      <c r="L18" s="2">
        <v>0</v>
      </c>
      <c r="M18" s="2">
        <f>MOD(teams,2)*(INT(rounds*(players/2)/teams)+2)</f>
        <v>0</v>
      </c>
      <c r="N18" s="2">
        <f t="shared" ref="N18:AM18" si="6">IF(N$15&gt;teams,"",COUNTIF($G:$G,N$16))</f>
        <v>0</v>
      </c>
      <c r="O18" s="2">
        <f t="shared" si="6"/>
        <v>0</v>
      </c>
      <c r="P18" s="2">
        <f t="shared" si="6"/>
        <v>0</v>
      </c>
      <c r="Q18" s="2">
        <f t="shared" si="6"/>
        <v>0</v>
      </c>
      <c r="R18" s="2">
        <f t="shared" si="6"/>
        <v>0</v>
      </c>
      <c r="S18" s="2">
        <f t="shared" si="6"/>
        <v>0</v>
      </c>
      <c r="T18" s="2">
        <f t="shared" si="6"/>
        <v>0</v>
      </c>
      <c r="U18" s="2">
        <f t="shared" si="6"/>
        <v>0</v>
      </c>
      <c r="V18" s="2">
        <f t="shared" si="6"/>
        <v>0</v>
      </c>
      <c r="W18" s="2">
        <f t="shared" si="6"/>
        <v>0</v>
      </c>
      <c r="X18" s="2">
        <f t="shared" si="6"/>
        <v>0</v>
      </c>
      <c r="Y18" s="2">
        <f t="shared" si="6"/>
        <v>0</v>
      </c>
      <c r="Z18" s="2" t="str">
        <f t="shared" si="6"/>
        <v/>
      </c>
      <c r="AA18" s="2" t="str">
        <f t="shared" si="6"/>
        <v/>
      </c>
      <c r="AB18" s="2" t="str">
        <f t="shared" si="6"/>
        <v/>
      </c>
      <c r="AC18" s="2" t="str">
        <f t="shared" si="6"/>
        <v/>
      </c>
      <c r="AD18" s="2" t="str">
        <f t="shared" si="6"/>
        <v/>
      </c>
      <c r="AE18" s="2" t="str">
        <f t="shared" si="6"/>
        <v/>
      </c>
      <c r="AF18" s="2" t="str">
        <f t="shared" si="6"/>
        <v/>
      </c>
      <c r="AG18" s="2" t="str">
        <f t="shared" si="6"/>
        <v/>
      </c>
      <c r="AH18" s="2" t="str">
        <f t="shared" si="6"/>
        <v/>
      </c>
      <c r="AI18" s="2" t="str">
        <f t="shared" si="6"/>
        <v/>
      </c>
      <c r="AJ18" s="2" t="str">
        <f t="shared" si="6"/>
        <v/>
      </c>
      <c r="AK18" s="2" t="str">
        <f t="shared" si="6"/>
        <v/>
      </c>
      <c r="AL18" s="2" t="str">
        <f t="shared" si="6"/>
        <v/>
      </c>
      <c r="AM18" s="2" t="str">
        <f t="shared" si="6"/>
        <v/>
      </c>
    </row>
    <row r="19" spans="1:39">
      <c r="A19" s="2" t="str">
        <v>1</v>
      </c>
      <c r="B19" s="1" t="str">
        <v>D</v>
      </c>
      <c r="C19" s="1" t="str">
        <v>02</v>
      </c>
      <c r="D19" s="1" t="str">
        <v>F</v>
      </c>
      <c r="E19" s="1" t="str">
        <v>02</v>
      </c>
      <c r="F19" s="1" t="str">
        <f t="shared" si="0"/>
        <v/>
      </c>
      <c r="G19" s="1" t="str">
        <f t="shared" si="1"/>
        <v/>
      </c>
      <c r="H19" s="1" t="b">
        <v>0</v>
      </c>
      <c r="I19" s="1" t="b">
        <f ca="1">OR(MAX(OFFSET($N19,0,0,1,teams))&gt;$M19,MIN(OFFSET($N19,0,0,1,teams))&lt;$L19)</f>
        <v>0</v>
      </c>
      <c r="K19" s="1" t="s">
        <v>24</v>
      </c>
      <c r="L19" s="2">
        <v>-1</v>
      </c>
      <c r="M19" s="2">
        <v>1</v>
      </c>
      <c r="N19" s="2">
        <f t="shared" ref="N19:AM19" si="7">IF(N$15&gt;teams,"",N17-N18)</f>
        <v>0</v>
      </c>
      <c r="O19" s="2">
        <f t="shared" si="7"/>
        <v>0</v>
      </c>
      <c r="P19" s="2">
        <f t="shared" si="7"/>
        <v>0</v>
      </c>
      <c r="Q19" s="2">
        <f t="shared" si="7"/>
        <v>0</v>
      </c>
      <c r="R19" s="2">
        <f t="shared" si="7"/>
        <v>0</v>
      </c>
      <c r="S19" s="2">
        <f t="shared" si="7"/>
        <v>0</v>
      </c>
      <c r="T19" s="2">
        <f t="shared" si="7"/>
        <v>0</v>
      </c>
      <c r="U19" s="2">
        <f t="shared" si="7"/>
        <v>0</v>
      </c>
      <c r="V19" s="2">
        <f t="shared" si="7"/>
        <v>0</v>
      </c>
      <c r="W19" s="2">
        <f t="shared" si="7"/>
        <v>0</v>
      </c>
      <c r="X19" s="2">
        <f t="shared" si="7"/>
        <v>0</v>
      </c>
      <c r="Y19" s="2">
        <f t="shared" si="7"/>
        <v>0</v>
      </c>
      <c r="Z19" s="2" t="str">
        <f t="shared" si="7"/>
        <v/>
      </c>
      <c r="AA19" s="2" t="str">
        <f t="shared" si="7"/>
        <v/>
      </c>
      <c r="AB19" s="2" t="str">
        <f t="shared" si="7"/>
        <v/>
      </c>
      <c r="AC19" s="2" t="str">
        <f t="shared" si="7"/>
        <v/>
      </c>
      <c r="AD19" s="2" t="str">
        <f t="shared" si="7"/>
        <v/>
      </c>
      <c r="AE19" s="2" t="str">
        <f t="shared" si="7"/>
        <v/>
      </c>
      <c r="AF19" s="2" t="str">
        <f t="shared" si="7"/>
        <v/>
      </c>
      <c r="AG19" s="2" t="str">
        <f t="shared" si="7"/>
        <v/>
      </c>
      <c r="AH19" s="2" t="str">
        <f t="shared" si="7"/>
        <v/>
      </c>
      <c r="AI19" s="2" t="str">
        <f t="shared" si="7"/>
        <v/>
      </c>
      <c r="AJ19" s="2" t="str">
        <f t="shared" si="7"/>
        <v/>
      </c>
      <c r="AK19" s="2" t="str">
        <f t="shared" si="7"/>
        <v/>
      </c>
      <c r="AL19" s="2" t="str">
        <f t="shared" si="7"/>
        <v/>
      </c>
      <c r="AM19" s="2" t="str">
        <f t="shared" si="7"/>
        <v/>
      </c>
    </row>
    <row r="20" spans="1:39">
      <c r="A20" s="2" t="str">
        <v>1</v>
      </c>
      <c r="B20" s="1" t="str">
        <v>G</v>
      </c>
      <c r="C20" s="1" t="str">
        <v>02</v>
      </c>
      <c r="D20" s="1" t="str">
        <v>A</v>
      </c>
      <c r="E20" s="1" t="str">
        <v>02</v>
      </c>
      <c r="F20" s="1" t="str">
        <f t="shared" si="0"/>
        <v/>
      </c>
      <c r="G20" s="1" t="str">
        <f t="shared" si="1"/>
        <v/>
      </c>
      <c r="H20" s="1" t="b">
        <v>0</v>
      </c>
      <c r="J20" s="1">
        <v>1</v>
      </c>
      <c r="K20" s="1" t="s">
        <v>20</v>
      </c>
      <c r="L20" s="2">
        <f>INT(players/2)</f>
        <v>5</v>
      </c>
      <c r="M20" s="2">
        <f>L20+MOD(players,2)</f>
        <v>5</v>
      </c>
      <c r="N20" s="2">
        <f t="shared" ref="N20:W22" si="8">IF(N$15&gt;teams,"",COUNTIFS($B:$B,N$16,$A:$A,$J20))</f>
        <v>5</v>
      </c>
      <c r="O20" s="2">
        <f t="shared" si="8"/>
        <v>5</v>
      </c>
      <c r="P20" s="2">
        <f t="shared" si="8"/>
        <v>5</v>
      </c>
      <c r="Q20" s="2">
        <f t="shared" si="8"/>
        <v>5</v>
      </c>
      <c r="R20" s="2">
        <f t="shared" si="8"/>
        <v>5</v>
      </c>
      <c r="S20" s="2">
        <f t="shared" si="8"/>
        <v>5</v>
      </c>
      <c r="T20" s="2">
        <f t="shared" si="8"/>
        <v>5</v>
      </c>
      <c r="U20" s="2">
        <f t="shared" si="8"/>
        <v>5</v>
      </c>
      <c r="V20" s="2">
        <f t="shared" si="8"/>
        <v>5</v>
      </c>
      <c r="W20" s="2">
        <f t="shared" si="8"/>
        <v>5</v>
      </c>
      <c r="X20" s="2">
        <f t="shared" ref="X20:AG22" si="9">IF(X$15&gt;teams,"",COUNTIFS($B:$B,X$16,$A:$A,$J20))</f>
        <v>5</v>
      </c>
      <c r="Y20" s="2">
        <f t="shared" si="9"/>
        <v>5</v>
      </c>
      <c r="Z20" s="2" t="str">
        <f t="shared" si="9"/>
        <v/>
      </c>
      <c r="AA20" s="2" t="str">
        <f t="shared" si="9"/>
        <v/>
      </c>
      <c r="AB20" s="2" t="str">
        <f t="shared" si="9"/>
        <v/>
      </c>
      <c r="AC20" s="2" t="str">
        <f t="shared" si="9"/>
        <v/>
      </c>
      <c r="AD20" s="2" t="str">
        <f t="shared" si="9"/>
        <v/>
      </c>
      <c r="AE20" s="2" t="str">
        <f t="shared" si="9"/>
        <v/>
      </c>
      <c r="AF20" s="2" t="str">
        <f t="shared" si="9"/>
        <v/>
      </c>
      <c r="AG20" s="2" t="str">
        <f t="shared" si="9"/>
        <v/>
      </c>
      <c r="AH20" s="2" t="str">
        <f t="shared" ref="AH20:AM22" si="10">IF(AH$15&gt;teams,"",COUNTIFS($B:$B,AH$16,$A:$A,$J20))</f>
        <v/>
      </c>
      <c r="AI20" s="2" t="str">
        <f t="shared" si="10"/>
        <v/>
      </c>
      <c r="AJ20" s="2" t="str">
        <f t="shared" si="10"/>
        <v/>
      </c>
      <c r="AK20" s="2" t="str">
        <f t="shared" si="10"/>
        <v/>
      </c>
      <c r="AL20" s="2" t="str">
        <f t="shared" si="10"/>
        <v/>
      </c>
      <c r="AM20" s="2" t="str">
        <f t="shared" si="10"/>
        <v/>
      </c>
    </row>
    <row r="21" spans="1:39">
      <c r="A21" s="2" t="str">
        <v>1</v>
      </c>
      <c r="B21" s="1" t="str">
        <v>I</v>
      </c>
      <c r="C21" s="1" t="str">
        <v>02</v>
      </c>
      <c r="D21" s="1" t="str">
        <v>K</v>
      </c>
      <c r="E21" s="1" t="str">
        <v>02</v>
      </c>
      <c r="F21" s="1" t="str">
        <f t="shared" si="0"/>
        <v/>
      </c>
      <c r="G21" s="1" t="str">
        <f t="shared" si="1"/>
        <v/>
      </c>
      <c r="H21" s="1" t="b">
        <v>0</v>
      </c>
      <c r="J21" s="1">
        <v>2</v>
      </c>
      <c r="K21" s="1" t="s">
        <v>21</v>
      </c>
      <c r="L21" s="2">
        <f>IF(rounds&lt;$J21,"",L20)</f>
        <v>5</v>
      </c>
      <c r="M21" s="2">
        <f>IF(rounds&lt;$J21,"",M20)</f>
        <v>5</v>
      </c>
      <c r="N21" s="2">
        <f t="shared" si="8"/>
        <v>5</v>
      </c>
      <c r="O21" s="2">
        <f t="shared" si="8"/>
        <v>5</v>
      </c>
      <c r="P21" s="2">
        <f t="shared" si="8"/>
        <v>5</v>
      </c>
      <c r="Q21" s="2">
        <f t="shared" si="8"/>
        <v>5</v>
      </c>
      <c r="R21" s="2">
        <f t="shared" si="8"/>
        <v>5</v>
      </c>
      <c r="S21" s="2">
        <f t="shared" si="8"/>
        <v>5</v>
      </c>
      <c r="T21" s="2">
        <f t="shared" si="8"/>
        <v>5</v>
      </c>
      <c r="U21" s="2">
        <f t="shared" si="8"/>
        <v>5</v>
      </c>
      <c r="V21" s="2">
        <f t="shared" si="8"/>
        <v>5</v>
      </c>
      <c r="W21" s="2">
        <f t="shared" si="8"/>
        <v>5</v>
      </c>
      <c r="X21" s="2">
        <f t="shared" si="9"/>
        <v>5</v>
      </c>
      <c r="Y21" s="2">
        <f t="shared" si="9"/>
        <v>5</v>
      </c>
      <c r="Z21" s="2" t="str">
        <f t="shared" si="9"/>
        <v/>
      </c>
      <c r="AA21" s="2" t="str">
        <f t="shared" si="9"/>
        <v/>
      </c>
      <c r="AB21" s="2" t="str">
        <f t="shared" si="9"/>
        <v/>
      </c>
      <c r="AC21" s="2" t="str">
        <f t="shared" si="9"/>
        <v/>
      </c>
      <c r="AD21" s="2" t="str">
        <f t="shared" si="9"/>
        <v/>
      </c>
      <c r="AE21" s="2" t="str">
        <f t="shared" si="9"/>
        <v/>
      </c>
      <c r="AF21" s="2" t="str">
        <f t="shared" si="9"/>
        <v/>
      </c>
      <c r="AG21" s="2" t="str">
        <f t="shared" si="9"/>
        <v/>
      </c>
      <c r="AH21" s="2" t="str">
        <f t="shared" si="10"/>
        <v/>
      </c>
      <c r="AI21" s="2" t="str">
        <f t="shared" si="10"/>
        <v/>
      </c>
      <c r="AJ21" s="2" t="str">
        <f t="shared" si="10"/>
        <v/>
      </c>
      <c r="AK21" s="2" t="str">
        <f t="shared" si="10"/>
        <v/>
      </c>
      <c r="AL21" s="2" t="str">
        <f t="shared" si="10"/>
        <v/>
      </c>
      <c r="AM21" s="2" t="str">
        <f t="shared" si="10"/>
        <v/>
      </c>
    </row>
    <row r="22" spans="1:39">
      <c r="A22" s="2" t="str">
        <v>1</v>
      </c>
      <c r="B22" s="1" t="str">
        <v>L</v>
      </c>
      <c r="C22" s="1" t="str">
        <v>02</v>
      </c>
      <c r="D22" s="1" t="str">
        <v>H</v>
      </c>
      <c r="E22" s="1" t="str">
        <v>02</v>
      </c>
      <c r="F22" s="1" t="str">
        <f t="shared" si="0"/>
        <v/>
      </c>
      <c r="G22" s="1" t="str">
        <f t="shared" si="1"/>
        <v/>
      </c>
      <c r="H22" s="1" t="b">
        <v>0</v>
      </c>
      <c r="J22" s="17">
        <v>3</v>
      </c>
      <c r="K22" s="17" t="s">
        <v>22</v>
      </c>
      <c r="L22" s="20">
        <f>IF(rounds&lt;$J22,"",L21)</f>
        <v>5</v>
      </c>
      <c r="M22" s="20">
        <f>IF(rounds&lt;$J22,"",M21)</f>
        <v>5</v>
      </c>
      <c r="N22" s="20">
        <f t="shared" si="8"/>
        <v>5</v>
      </c>
      <c r="O22" s="20">
        <f t="shared" si="8"/>
        <v>5</v>
      </c>
      <c r="P22" s="20">
        <f t="shared" si="8"/>
        <v>5</v>
      </c>
      <c r="Q22" s="20">
        <f t="shared" si="8"/>
        <v>5</v>
      </c>
      <c r="R22" s="20">
        <f t="shared" si="8"/>
        <v>5</v>
      </c>
      <c r="S22" s="20">
        <f t="shared" si="8"/>
        <v>5</v>
      </c>
      <c r="T22" s="2">
        <f t="shared" si="8"/>
        <v>5</v>
      </c>
      <c r="U22" s="2">
        <f t="shared" si="8"/>
        <v>5</v>
      </c>
      <c r="V22" s="2">
        <f t="shared" si="8"/>
        <v>5</v>
      </c>
      <c r="W22" s="2">
        <f t="shared" si="8"/>
        <v>5</v>
      </c>
      <c r="X22" s="2">
        <f t="shared" si="9"/>
        <v>5</v>
      </c>
      <c r="Y22" s="2">
        <f t="shared" si="9"/>
        <v>5</v>
      </c>
      <c r="Z22" s="2" t="str">
        <f t="shared" si="9"/>
        <v/>
      </c>
      <c r="AA22" s="2" t="str">
        <f t="shared" si="9"/>
        <v/>
      </c>
      <c r="AB22" s="2" t="str">
        <f t="shared" si="9"/>
        <v/>
      </c>
      <c r="AC22" s="2" t="str">
        <f t="shared" si="9"/>
        <v/>
      </c>
      <c r="AD22" s="2" t="str">
        <f t="shared" si="9"/>
        <v/>
      </c>
      <c r="AE22" s="2" t="str">
        <f t="shared" si="9"/>
        <v/>
      </c>
      <c r="AF22" s="2" t="str">
        <f t="shared" si="9"/>
        <v/>
      </c>
      <c r="AG22" s="2" t="str">
        <f t="shared" si="9"/>
        <v/>
      </c>
      <c r="AH22" s="2" t="str">
        <f t="shared" si="10"/>
        <v/>
      </c>
      <c r="AI22" s="2" t="str">
        <f t="shared" si="10"/>
        <v/>
      </c>
      <c r="AJ22" s="2" t="str">
        <f t="shared" si="10"/>
        <v/>
      </c>
      <c r="AK22" s="2" t="str">
        <f t="shared" si="10"/>
        <v/>
      </c>
      <c r="AL22" s="2" t="str">
        <f t="shared" si="10"/>
        <v/>
      </c>
      <c r="AM22" s="2" t="str">
        <f t="shared" si="10"/>
        <v/>
      </c>
    </row>
    <row r="23" spans="1:39">
      <c r="A23" s="2" t="str">
        <v>1</v>
      </c>
      <c r="B23" s="1" t="str">
        <v>A</v>
      </c>
      <c r="C23" s="1" t="str">
        <v>03</v>
      </c>
      <c r="D23" s="1" t="str">
        <v>H</v>
      </c>
      <c r="E23" s="1" t="str">
        <v>03</v>
      </c>
      <c r="F23" s="1" t="str">
        <f t="shared" si="0"/>
        <v/>
      </c>
      <c r="G23" s="1" t="str">
        <f t="shared" si="1"/>
        <v/>
      </c>
      <c r="H23" s="1" t="b">
        <v>0</v>
      </c>
      <c r="I23" s="32"/>
      <c r="J23" s="1">
        <v>1</v>
      </c>
      <c r="K23" s="1" t="s">
        <v>33</v>
      </c>
      <c r="N23" s="2">
        <f t="shared" ref="N23:AM23" si="11">IF(N$15&gt;teams,"",ABS(N20-(players-N20)))</f>
        <v>0</v>
      </c>
      <c r="O23" s="2">
        <f t="shared" si="11"/>
        <v>0</v>
      </c>
      <c r="P23" s="2">
        <f t="shared" si="11"/>
        <v>0</v>
      </c>
      <c r="Q23" s="2">
        <f t="shared" si="11"/>
        <v>0</v>
      </c>
      <c r="R23" s="2">
        <f t="shared" si="11"/>
        <v>0</v>
      </c>
      <c r="S23" s="2">
        <f t="shared" si="11"/>
        <v>0</v>
      </c>
      <c r="T23" s="2">
        <f t="shared" si="11"/>
        <v>0</v>
      </c>
      <c r="U23" s="2">
        <f t="shared" si="11"/>
        <v>0</v>
      </c>
      <c r="V23" s="2">
        <f t="shared" si="11"/>
        <v>0</v>
      </c>
      <c r="W23" s="2">
        <f t="shared" si="11"/>
        <v>0</v>
      </c>
      <c r="X23" s="2">
        <f t="shared" si="11"/>
        <v>0</v>
      </c>
      <c r="Y23" s="2">
        <f t="shared" si="11"/>
        <v>0</v>
      </c>
      <c r="Z23" s="2" t="str">
        <f t="shared" si="11"/>
        <v/>
      </c>
      <c r="AA23" s="2" t="str">
        <f t="shared" si="11"/>
        <v/>
      </c>
      <c r="AB23" s="2" t="str">
        <f t="shared" si="11"/>
        <v/>
      </c>
      <c r="AC23" s="2" t="str">
        <f t="shared" si="11"/>
        <v/>
      </c>
      <c r="AD23" s="2" t="str">
        <f t="shared" si="11"/>
        <v/>
      </c>
      <c r="AE23" s="2" t="str">
        <f t="shared" si="11"/>
        <v/>
      </c>
      <c r="AF23" s="2" t="str">
        <f t="shared" si="11"/>
        <v/>
      </c>
      <c r="AG23" s="2" t="str">
        <f t="shared" si="11"/>
        <v/>
      </c>
      <c r="AH23" s="2" t="str">
        <f t="shared" si="11"/>
        <v/>
      </c>
      <c r="AI23" s="2" t="str">
        <f t="shared" si="11"/>
        <v/>
      </c>
      <c r="AJ23" s="2" t="str">
        <f t="shared" si="11"/>
        <v/>
      </c>
      <c r="AK23" s="2" t="str">
        <f t="shared" si="11"/>
        <v/>
      </c>
      <c r="AL23" s="2" t="str">
        <f t="shared" si="11"/>
        <v/>
      </c>
      <c r="AM23" s="2" t="str">
        <f t="shared" si="11"/>
        <v/>
      </c>
    </row>
    <row r="24" spans="1:39">
      <c r="A24" s="2" t="str">
        <v>1</v>
      </c>
      <c r="B24" s="1" t="str">
        <v>C</v>
      </c>
      <c r="C24" s="1" t="str">
        <v>03</v>
      </c>
      <c r="D24" s="1" t="str">
        <v>L</v>
      </c>
      <c r="E24" s="1" t="str">
        <v>03</v>
      </c>
      <c r="F24" s="1" t="str">
        <f t="shared" si="0"/>
        <v/>
      </c>
      <c r="G24" s="1" t="str">
        <f t="shared" si="1"/>
        <v/>
      </c>
      <c r="H24" s="1" t="b">
        <v>0</v>
      </c>
      <c r="J24" s="1">
        <v>2</v>
      </c>
      <c r="K24" s="1" t="s">
        <v>34</v>
      </c>
      <c r="N24" s="2">
        <f t="shared" ref="N24:AM24" si="12">IF(N$15&gt;teams,"",ABS(N21-(players-N21)))</f>
        <v>0</v>
      </c>
      <c r="O24" s="2">
        <f t="shared" si="12"/>
        <v>0</v>
      </c>
      <c r="P24" s="2">
        <f t="shared" si="12"/>
        <v>0</v>
      </c>
      <c r="Q24" s="2">
        <f t="shared" si="12"/>
        <v>0</v>
      </c>
      <c r="R24" s="2">
        <f t="shared" si="12"/>
        <v>0</v>
      </c>
      <c r="S24" s="2">
        <f t="shared" si="12"/>
        <v>0</v>
      </c>
      <c r="T24" s="2">
        <f t="shared" si="12"/>
        <v>0</v>
      </c>
      <c r="U24" s="2">
        <f t="shared" si="12"/>
        <v>0</v>
      </c>
      <c r="V24" s="2">
        <f t="shared" si="12"/>
        <v>0</v>
      </c>
      <c r="W24" s="2">
        <f t="shared" si="12"/>
        <v>0</v>
      </c>
      <c r="X24" s="2">
        <f t="shared" si="12"/>
        <v>0</v>
      </c>
      <c r="Y24" s="2">
        <f t="shared" si="12"/>
        <v>0</v>
      </c>
      <c r="Z24" s="2" t="str">
        <f t="shared" si="12"/>
        <v/>
      </c>
      <c r="AA24" s="2" t="str">
        <f t="shared" si="12"/>
        <v/>
      </c>
      <c r="AB24" s="2" t="str">
        <f t="shared" si="12"/>
        <v/>
      </c>
      <c r="AC24" s="2" t="str">
        <f t="shared" si="12"/>
        <v/>
      </c>
      <c r="AD24" s="2" t="str">
        <f t="shared" si="12"/>
        <v/>
      </c>
      <c r="AE24" s="2" t="str">
        <f t="shared" si="12"/>
        <v/>
      </c>
      <c r="AF24" s="2" t="str">
        <f t="shared" si="12"/>
        <v/>
      </c>
      <c r="AG24" s="2" t="str">
        <f t="shared" si="12"/>
        <v/>
      </c>
      <c r="AH24" s="2" t="str">
        <f t="shared" si="12"/>
        <v/>
      </c>
      <c r="AI24" s="2" t="str">
        <f t="shared" si="12"/>
        <v/>
      </c>
      <c r="AJ24" s="2" t="str">
        <f t="shared" si="12"/>
        <v/>
      </c>
      <c r="AK24" s="2" t="str">
        <f t="shared" si="12"/>
        <v/>
      </c>
      <c r="AL24" s="2" t="str">
        <f t="shared" si="12"/>
        <v/>
      </c>
      <c r="AM24" s="2" t="str">
        <f t="shared" si="12"/>
        <v/>
      </c>
    </row>
    <row r="25" spans="1:39">
      <c r="A25" s="2" t="str">
        <v>1</v>
      </c>
      <c r="B25" s="1" t="str">
        <v>D</v>
      </c>
      <c r="C25" s="1" t="str">
        <v>03</v>
      </c>
      <c r="D25" s="1" t="str">
        <v>G</v>
      </c>
      <c r="E25" s="1" t="str">
        <v>03</v>
      </c>
      <c r="F25" s="1" t="str">
        <f t="shared" si="0"/>
        <v/>
      </c>
      <c r="G25" s="1" t="str">
        <f t="shared" si="1"/>
        <v/>
      </c>
      <c r="H25" s="1" t="b">
        <v>0</v>
      </c>
      <c r="I25" s="17"/>
      <c r="J25" s="17">
        <v>3</v>
      </c>
      <c r="K25" s="17" t="s">
        <v>35</v>
      </c>
      <c r="L25" s="20"/>
      <c r="M25" s="20"/>
      <c r="N25" s="20">
        <f t="shared" ref="N25:AM25" si="13">IF(N$15&gt;teams,"",ABS(N22-(players-N22)))</f>
        <v>0</v>
      </c>
      <c r="O25" s="20">
        <f t="shared" si="13"/>
        <v>0</v>
      </c>
      <c r="P25" s="20">
        <f t="shared" si="13"/>
        <v>0</v>
      </c>
      <c r="Q25" s="20">
        <f t="shared" si="13"/>
        <v>0</v>
      </c>
      <c r="R25" s="20">
        <f t="shared" si="13"/>
        <v>0</v>
      </c>
      <c r="S25" s="20">
        <f t="shared" si="13"/>
        <v>0</v>
      </c>
      <c r="T25" s="2">
        <f t="shared" si="13"/>
        <v>0</v>
      </c>
      <c r="U25" s="2">
        <f t="shared" si="13"/>
        <v>0</v>
      </c>
      <c r="V25" s="2">
        <f t="shared" si="13"/>
        <v>0</v>
      </c>
      <c r="W25" s="2">
        <f t="shared" si="13"/>
        <v>0</v>
      </c>
      <c r="X25" s="2">
        <f t="shared" si="13"/>
        <v>0</v>
      </c>
      <c r="Y25" s="2">
        <f t="shared" si="13"/>
        <v>0</v>
      </c>
      <c r="Z25" s="2" t="str">
        <f t="shared" si="13"/>
        <v/>
      </c>
      <c r="AA25" s="2" t="str">
        <f t="shared" si="13"/>
        <v/>
      </c>
      <c r="AB25" s="2" t="str">
        <f t="shared" si="13"/>
        <v/>
      </c>
      <c r="AC25" s="2" t="str">
        <f t="shared" si="13"/>
        <v/>
      </c>
      <c r="AD25" s="2" t="str">
        <f t="shared" si="13"/>
        <v/>
      </c>
      <c r="AE25" s="2" t="str">
        <f t="shared" si="13"/>
        <v/>
      </c>
      <c r="AF25" s="2" t="str">
        <f t="shared" si="13"/>
        <v/>
      </c>
      <c r="AG25" s="2" t="str">
        <f t="shared" si="13"/>
        <v/>
      </c>
      <c r="AH25" s="2" t="str">
        <f t="shared" si="13"/>
        <v/>
      </c>
      <c r="AI25" s="2" t="str">
        <f t="shared" si="13"/>
        <v/>
      </c>
      <c r="AJ25" s="2" t="str">
        <f t="shared" si="13"/>
        <v/>
      </c>
      <c r="AK25" s="2" t="str">
        <f t="shared" si="13"/>
        <v/>
      </c>
      <c r="AL25" s="2" t="str">
        <f t="shared" si="13"/>
        <v/>
      </c>
      <c r="AM25" s="2" t="str">
        <f t="shared" si="13"/>
        <v/>
      </c>
    </row>
    <row r="26" spans="1:39">
      <c r="A26" s="2" t="str">
        <v>1</v>
      </c>
      <c r="B26" s="1" t="str">
        <v>E</v>
      </c>
      <c r="C26" s="1" t="str">
        <v>03</v>
      </c>
      <c r="D26" s="1" t="str">
        <v>K</v>
      </c>
      <c r="E26" s="1" t="str">
        <v>03</v>
      </c>
      <c r="F26" s="1" t="str">
        <f t="shared" si="0"/>
        <v/>
      </c>
      <c r="G26" s="1" t="str">
        <f t="shared" si="1"/>
        <v/>
      </c>
      <c r="H26" s="1" t="b">
        <v>0</v>
      </c>
      <c r="K26" s="12"/>
      <c r="N26" s="2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</row>
    <row r="27" spans="1:39">
      <c r="A27" s="2" t="str">
        <v>1</v>
      </c>
      <c r="B27" s="1" t="str">
        <v>I</v>
      </c>
      <c r="C27" s="1" t="str">
        <v>03</v>
      </c>
      <c r="D27" s="1" t="str">
        <v>F</v>
      </c>
      <c r="E27" s="1" t="str">
        <v>03</v>
      </c>
      <c r="F27" s="1" t="str">
        <f t="shared" si="0"/>
        <v/>
      </c>
      <c r="G27" s="1" t="str">
        <f t="shared" si="1"/>
        <v/>
      </c>
      <c r="H27" s="1" t="b">
        <v>0</v>
      </c>
      <c r="I27" s="1" t="b">
        <f t="shared" ref="I27:I37" ca="1" si="14">OR(MAX(OFFSET($N27,0,0,1,teams))&gt;$M27,MIN(OFFSET($N27,0,0,1,teams))&lt;$L27)</f>
        <v>0</v>
      </c>
      <c r="J27" s="1">
        <v>1</v>
      </c>
      <c r="K27" s="1" t="s">
        <v>28</v>
      </c>
      <c r="L27" s="2">
        <f>INT(rounds/2)</f>
        <v>1</v>
      </c>
      <c r="M27" s="2">
        <f>L27+MOD(rounds,2)</f>
        <v>2</v>
      </c>
      <c r="N27" s="2">
        <f t="shared" ref="N27:W36" si="15">IF(N$15&gt;teams,"",COUNTIFS($B:$B,N$16,$C:$C,TEXT($J27,"00")))</f>
        <v>2</v>
      </c>
      <c r="O27" s="2">
        <f t="shared" si="15"/>
        <v>1</v>
      </c>
      <c r="P27" s="2">
        <f t="shared" si="15"/>
        <v>1</v>
      </c>
      <c r="Q27" s="2">
        <f t="shared" si="15"/>
        <v>1</v>
      </c>
      <c r="R27" s="2">
        <f t="shared" si="15"/>
        <v>2</v>
      </c>
      <c r="S27" s="2">
        <f t="shared" si="15"/>
        <v>2</v>
      </c>
      <c r="T27" s="2">
        <f t="shared" si="15"/>
        <v>1</v>
      </c>
      <c r="U27" s="2">
        <f t="shared" si="15"/>
        <v>2</v>
      </c>
      <c r="V27" s="2">
        <f t="shared" si="15"/>
        <v>1</v>
      </c>
      <c r="W27" s="2">
        <f t="shared" si="15"/>
        <v>2</v>
      </c>
      <c r="X27" s="2">
        <f t="shared" ref="X27:AG36" si="16">IF(X$15&gt;teams,"",COUNTIFS($B:$B,X$16,$C:$C,TEXT($J27,"00")))</f>
        <v>2</v>
      </c>
      <c r="Y27" s="2">
        <f t="shared" si="16"/>
        <v>1</v>
      </c>
      <c r="Z27" s="2" t="str">
        <f t="shared" si="16"/>
        <v/>
      </c>
      <c r="AA27" s="2" t="str">
        <f t="shared" si="16"/>
        <v/>
      </c>
      <c r="AB27" s="2" t="str">
        <f t="shared" si="16"/>
        <v/>
      </c>
      <c r="AC27" s="2" t="str">
        <f t="shared" si="16"/>
        <v/>
      </c>
      <c r="AD27" s="2" t="str">
        <f t="shared" si="16"/>
        <v/>
      </c>
      <c r="AE27" s="2" t="str">
        <f t="shared" si="16"/>
        <v/>
      </c>
      <c r="AF27" s="2" t="str">
        <f t="shared" si="16"/>
        <v/>
      </c>
      <c r="AG27" s="2" t="str">
        <f t="shared" si="16"/>
        <v/>
      </c>
      <c r="AH27" s="2" t="str">
        <f t="shared" ref="AH27:AM36" si="17">IF(AH$15&gt;teams,"",COUNTIFS($B:$B,AH$16,$C:$C,TEXT($J27,"00")))</f>
        <v/>
      </c>
      <c r="AI27" s="2" t="str">
        <f t="shared" si="17"/>
        <v/>
      </c>
      <c r="AJ27" s="2" t="str">
        <f t="shared" si="17"/>
        <v/>
      </c>
      <c r="AK27" s="2" t="str">
        <f t="shared" si="17"/>
        <v/>
      </c>
      <c r="AL27" s="2" t="str">
        <f t="shared" si="17"/>
        <v/>
      </c>
      <c r="AM27" s="2" t="str">
        <f t="shared" si="17"/>
        <v/>
      </c>
    </row>
    <row r="28" spans="1:39">
      <c r="A28" s="2" t="str">
        <v>1</v>
      </c>
      <c r="B28" s="1" t="str">
        <v>J</v>
      </c>
      <c r="C28" s="1" t="str">
        <v>03</v>
      </c>
      <c r="D28" s="1" t="str">
        <v>B</v>
      </c>
      <c r="E28" s="1" t="str">
        <v>03</v>
      </c>
      <c r="F28" s="1" t="str">
        <f t="shared" si="0"/>
        <v/>
      </c>
      <c r="G28" s="1" t="str">
        <f t="shared" si="1"/>
        <v/>
      </c>
      <c r="H28" s="1" t="b">
        <v>0</v>
      </c>
      <c r="I28" s="1" t="b">
        <f t="shared" ca="1" si="14"/>
        <v>0</v>
      </c>
      <c r="J28" s="1">
        <v>2</v>
      </c>
      <c r="K28" s="1" t="s">
        <v>28</v>
      </c>
      <c r="L28" s="2">
        <f t="shared" ref="L28:M30" si="18">L27</f>
        <v>1</v>
      </c>
      <c r="M28" s="2">
        <f t="shared" si="18"/>
        <v>2</v>
      </c>
      <c r="N28" s="2">
        <f t="shared" si="15"/>
        <v>1</v>
      </c>
      <c r="O28" s="2">
        <f t="shared" si="15"/>
        <v>2</v>
      </c>
      <c r="P28" s="2">
        <f t="shared" si="15"/>
        <v>2</v>
      </c>
      <c r="Q28" s="2">
        <f t="shared" si="15"/>
        <v>2</v>
      </c>
      <c r="R28" s="2">
        <f t="shared" si="15"/>
        <v>1</v>
      </c>
      <c r="S28" s="2">
        <f t="shared" si="15"/>
        <v>1</v>
      </c>
      <c r="T28" s="2">
        <f t="shared" si="15"/>
        <v>2</v>
      </c>
      <c r="U28" s="2">
        <f t="shared" si="15"/>
        <v>1</v>
      </c>
      <c r="V28" s="2">
        <f t="shared" si="15"/>
        <v>2</v>
      </c>
      <c r="W28" s="2">
        <f t="shared" si="15"/>
        <v>1</v>
      </c>
      <c r="X28" s="2">
        <f t="shared" si="16"/>
        <v>1</v>
      </c>
      <c r="Y28" s="2">
        <f t="shared" si="16"/>
        <v>2</v>
      </c>
      <c r="Z28" s="2" t="str">
        <f t="shared" si="16"/>
        <v/>
      </c>
      <c r="AA28" s="2" t="str">
        <f t="shared" si="16"/>
        <v/>
      </c>
      <c r="AB28" s="2" t="str">
        <f t="shared" si="16"/>
        <v/>
      </c>
      <c r="AC28" s="2" t="str">
        <f t="shared" si="16"/>
        <v/>
      </c>
      <c r="AD28" s="2" t="str">
        <f t="shared" si="16"/>
        <v/>
      </c>
      <c r="AE28" s="2" t="str">
        <f t="shared" si="16"/>
        <v/>
      </c>
      <c r="AF28" s="2" t="str">
        <f t="shared" si="16"/>
        <v/>
      </c>
      <c r="AG28" s="2" t="str">
        <f t="shared" si="16"/>
        <v/>
      </c>
      <c r="AH28" s="2" t="str">
        <f t="shared" si="17"/>
        <v/>
      </c>
      <c r="AI28" s="2" t="str">
        <f t="shared" si="17"/>
        <v/>
      </c>
      <c r="AJ28" s="2" t="str">
        <f t="shared" si="17"/>
        <v/>
      </c>
      <c r="AK28" s="2" t="str">
        <f t="shared" si="17"/>
        <v/>
      </c>
      <c r="AL28" s="2" t="str">
        <f t="shared" si="17"/>
        <v/>
      </c>
      <c r="AM28" s="2" t="str">
        <f t="shared" si="17"/>
        <v/>
      </c>
    </row>
    <row r="29" spans="1:39">
      <c r="A29" s="2" t="str">
        <v>1</v>
      </c>
      <c r="B29" s="1" t="str">
        <v>B</v>
      </c>
      <c r="C29" s="1" t="str">
        <v>04</v>
      </c>
      <c r="D29" s="1" t="str">
        <v>I</v>
      </c>
      <c r="E29" s="1" t="str">
        <v>04</v>
      </c>
      <c r="F29" s="1" t="str">
        <f t="shared" si="0"/>
        <v/>
      </c>
      <c r="G29" s="1" t="str">
        <f t="shared" si="1"/>
        <v/>
      </c>
      <c r="H29" s="1" t="b">
        <v>0</v>
      </c>
      <c r="I29" s="1" t="b">
        <f t="shared" ca="1" si="14"/>
        <v>0</v>
      </c>
      <c r="J29" s="1">
        <v>3</v>
      </c>
      <c r="K29" s="1" t="s">
        <v>28</v>
      </c>
      <c r="L29" s="2">
        <f t="shared" si="18"/>
        <v>1</v>
      </c>
      <c r="M29" s="2">
        <f t="shared" si="18"/>
        <v>2</v>
      </c>
      <c r="N29" s="2">
        <f t="shared" si="15"/>
        <v>2</v>
      </c>
      <c r="O29" s="2">
        <f t="shared" si="15"/>
        <v>1</v>
      </c>
      <c r="P29" s="2">
        <f t="shared" si="15"/>
        <v>2</v>
      </c>
      <c r="Q29" s="2">
        <f t="shared" si="15"/>
        <v>2</v>
      </c>
      <c r="R29" s="2">
        <f t="shared" si="15"/>
        <v>2</v>
      </c>
      <c r="S29" s="2">
        <f t="shared" si="15"/>
        <v>1</v>
      </c>
      <c r="T29" s="2">
        <f t="shared" si="15"/>
        <v>1</v>
      </c>
      <c r="U29" s="2">
        <f t="shared" si="15"/>
        <v>1</v>
      </c>
      <c r="V29" s="2">
        <f t="shared" si="15"/>
        <v>2</v>
      </c>
      <c r="W29" s="2">
        <f t="shared" si="15"/>
        <v>2</v>
      </c>
      <c r="X29" s="2">
        <f t="shared" si="16"/>
        <v>1</v>
      </c>
      <c r="Y29" s="2">
        <f t="shared" si="16"/>
        <v>1</v>
      </c>
      <c r="Z29" s="2" t="str">
        <f t="shared" si="16"/>
        <v/>
      </c>
      <c r="AA29" s="2" t="str">
        <f t="shared" si="16"/>
        <v/>
      </c>
      <c r="AB29" s="2" t="str">
        <f t="shared" si="16"/>
        <v/>
      </c>
      <c r="AC29" s="2" t="str">
        <f t="shared" si="16"/>
        <v/>
      </c>
      <c r="AD29" s="2" t="str">
        <f t="shared" si="16"/>
        <v/>
      </c>
      <c r="AE29" s="2" t="str">
        <f t="shared" si="16"/>
        <v/>
      </c>
      <c r="AF29" s="2" t="str">
        <f t="shared" si="16"/>
        <v/>
      </c>
      <c r="AG29" s="2" t="str">
        <f t="shared" si="16"/>
        <v/>
      </c>
      <c r="AH29" s="2" t="str">
        <f t="shared" si="17"/>
        <v/>
      </c>
      <c r="AI29" s="2" t="str">
        <f t="shared" si="17"/>
        <v/>
      </c>
      <c r="AJ29" s="2" t="str">
        <f t="shared" si="17"/>
        <v/>
      </c>
      <c r="AK29" s="2" t="str">
        <f t="shared" si="17"/>
        <v/>
      </c>
      <c r="AL29" s="2" t="str">
        <f t="shared" si="17"/>
        <v/>
      </c>
      <c r="AM29" s="2" t="str">
        <f t="shared" si="17"/>
        <v/>
      </c>
    </row>
    <row r="30" spans="1:39">
      <c r="A30" s="2" t="str">
        <v>1</v>
      </c>
      <c r="B30" s="1" t="str">
        <v>C</v>
      </c>
      <c r="C30" s="1" t="str">
        <v>04</v>
      </c>
      <c r="D30" s="1" t="str">
        <v>G</v>
      </c>
      <c r="E30" s="1" t="str">
        <v>04</v>
      </c>
      <c r="F30" s="1" t="str">
        <f t="shared" si="0"/>
        <v/>
      </c>
      <c r="G30" s="1" t="str">
        <f t="shared" si="1"/>
        <v/>
      </c>
      <c r="H30" s="1" t="b">
        <v>0</v>
      </c>
      <c r="I30" s="1" t="b">
        <f t="shared" ca="1" si="14"/>
        <v>0</v>
      </c>
      <c r="J30" s="1">
        <v>4</v>
      </c>
      <c r="K30" s="1" t="s">
        <v>28</v>
      </c>
      <c r="L30" s="2">
        <f t="shared" si="18"/>
        <v>1</v>
      </c>
      <c r="M30" s="2">
        <f t="shared" si="18"/>
        <v>2</v>
      </c>
      <c r="N30" s="2">
        <f t="shared" si="15"/>
        <v>1</v>
      </c>
      <c r="O30" s="2">
        <f t="shared" si="15"/>
        <v>2</v>
      </c>
      <c r="P30" s="2">
        <f t="shared" si="15"/>
        <v>2</v>
      </c>
      <c r="Q30" s="2">
        <f t="shared" si="15"/>
        <v>1</v>
      </c>
      <c r="R30" s="2">
        <f t="shared" si="15"/>
        <v>2</v>
      </c>
      <c r="S30" s="2">
        <f t="shared" si="15"/>
        <v>2</v>
      </c>
      <c r="T30" s="2">
        <f t="shared" si="15"/>
        <v>1</v>
      </c>
      <c r="U30" s="2">
        <f t="shared" si="15"/>
        <v>1</v>
      </c>
      <c r="V30" s="2">
        <f t="shared" si="15"/>
        <v>1</v>
      </c>
      <c r="W30" s="2">
        <f t="shared" si="15"/>
        <v>1</v>
      </c>
      <c r="X30" s="2">
        <f t="shared" si="16"/>
        <v>2</v>
      </c>
      <c r="Y30" s="2">
        <f t="shared" si="16"/>
        <v>2</v>
      </c>
      <c r="Z30" s="2" t="str">
        <f t="shared" si="16"/>
        <v/>
      </c>
      <c r="AA30" s="2" t="str">
        <f t="shared" si="16"/>
        <v/>
      </c>
      <c r="AB30" s="2" t="str">
        <f t="shared" si="16"/>
        <v/>
      </c>
      <c r="AC30" s="2" t="str">
        <f t="shared" si="16"/>
        <v/>
      </c>
      <c r="AD30" s="2" t="str">
        <f t="shared" si="16"/>
        <v/>
      </c>
      <c r="AE30" s="2" t="str">
        <f t="shared" si="16"/>
        <v/>
      </c>
      <c r="AF30" s="2" t="str">
        <f t="shared" si="16"/>
        <v/>
      </c>
      <c r="AG30" s="2" t="str">
        <f t="shared" si="16"/>
        <v/>
      </c>
      <c r="AH30" s="2" t="str">
        <f t="shared" si="17"/>
        <v/>
      </c>
      <c r="AI30" s="2" t="str">
        <f t="shared" si="17"/>
        <v/>
      </c>
      <c r="AJ30" s="2" t="str">
        <f t="shared" si="17"/>
        <v/>
      </c>
      <c r="AK30" s="2" t="str">
        <f t="shared" si="17"/>
        <v/>
      </c>
      <c r="AL30" s="2" t="str">
        <f t="shared" si="17"/>
        <v/>
      </c>
      <c r="AM30" s="2" t="str">
        <f t="shared" si="17"/>
        <v/>
      </c>
    </row>
    <row r="31" spans="1:39">
      <c r="A31" s="2" t="str">
        <v>1</v>
      </c>
      <c r="B31" s="1" t="str">
        <v>E</v>
      </c>
      <c r="C31" s="1" t="str">
        <v>04</v>
      </c>
      <c r="D31" s="1" t="str">
        <v>D</v>
      </c>
      <c r="E31" s="1" t="str">
        <v>04</v>
      </c>
      <c r="F31" s="1" t="str">
        <f t="shared" si="0"/>
        <v/>
      </c>
      <c r="G31" s="1" t="str">
        <f t="shared" si="1"/>
        <v/>
      </c>
      <c r="H31" s="1" t="b">
        <v>0</v>
      </c>
      <c r="I31" s="1" t="b">
        <f t="shared" ca="1" si="14"/>
        <v>0</v>
      </c>
      <c r="J31" s="1">
        <v>5</v>
      </c>
      <c r="K31" s="1" t="s">
        <v>28</v>
      </c>
      <c r="L31" s="2">
        <f t="shared" ref="L31:M31" si="19">L30</f>
        <v>1</v>
      </c>
      <c r="M31" s="2">
        <f t="shared" si="19"/>
        <v>2</v>
      </c>
      <c r="N31" s="2">
        <f t="shared" si="15"/>
        <v>1</v>
      </c>
      <c r="O31" s="2">
        <f t="shared" si="15"/>
        <v>2</v>
      </c>
      <c r="P31" s="2">
        <f t="shared" si="15"/>
        <v>1</v>
      </c>
      <c r="Q31" s="2">
        <f t="shared" si="15"/>
        <v>1</v>
      </c>
      <c r="R31" s="2">
        <f t="shared" si="15"/>
        <v>1</v>
      </c>
      <c r="S31" s="2">
        <f t="shared" si="15"/>
        <v>2</v>
      </c>
      <c r="T31" s="2">
        <f t="shared" si="15"/>
        <v>2</v>
      </c>
      <c r="U31" s="2">
        <f t="shared" si="15"/>
        <v>2</v>
      </c>
      <c r="V31" s="2">
        <f t="shared" si="15"/>
        <v>2</v>
      </c>
      <c r="W31" s="2">
        <f t="shared" si="15"/>
        <v>1</v>
      </c>
      <c r="X31" s="2">
        <f t="shared" si="16"/>
        <v>2</v>
      </c>
      <c r="Y31" s="2">
        <f t="shared" si="16"/>
        <v>1</v>
      </c>
      <c r="Z31" s="2" t="str">
        <f t="shared" si="16"/>
        <v/>
      </c>
      <c r="AA31" s="2" t="str">
        <f t="shared" si="16"/>
        <v/>
      </c>
      <c r="AB31" s="2" t="str">
        <f t="shared" si="16"/>
        <v/>
      </c>
      <c r="AC31" s="2" t="str">
        <f t="shared" si="16"/>
        <v/>
      </c>
      <c r="AD31" s="2" t="str">
        <f t="shared" si="16"/>
        <v/>
      </c>
      <c r="AE31" s="2" t="str">
        <f t="shared" si="16"/>
        <v/>
      </c>
      <c r="AF31" s="2" t="str">
        <f t="shared" si="16"/>
        <v/>
      </c>
      <c r="AG31" s="2" t="str">
        <f t="shared" si="16"/>
        <v/>
      </c>
      <c r="AH31" s="2" t="str">
        <f t="shared" si="17"/>
        <v/>
      </c>
      <c r="AI31" s="2" t="str">
        <f t="shared" si="17"/>
        <v/>
      </c>
      <c r="AJ31" s="2" t="str">
        <f t="shared" si="17"/>
        <v/>
      </c>
      <c r="AK31" s="2" t="str">
        <f t="shared" si="17"/>
        <v/>
      </c>
      <c r="AL31" s="2" t="str">
        <f t="shared" si="17"/>
        <v/>
      </c>
      <c r="AM31" s="2" t="str">
        <f t="shared" si="17"/>
        <v/>
      </c>
    </row>
    <row r="32" spans="1:39">
      <c r="A32" s="2" t="str">
        <v>1</v>
      </c>
      <c r="B32" s="1" t="str">
        <v>F</v>
      </c>
      <c r="C32" s="1" t="str">
        <v>04</v>
      </c>
      <c r="D32" s="1" t="str">
        <v>A</v>
      </c>
      <c r="E32" s="1" t="str">
        <v>04</v>
      </c>
      <c r="F32" s="1" t="str">
        <f t="shared" si="0"/>
        <v/>
      </c>
      <c r="G32" s="1" t="str">
        <f t="shared" si="1"/>
        <v/>
      </c>
      <c r="H32" s="1" t="b">
        <v>0</v>
      </c>
      <c r="I32" s="1" t="b">
        <f t="shared" ca="1" si="14"/>
        <v>0</v>
      </c>
      <c r="J32" s="1">
        <v>6</v>
      </c>
      <c r="K32" s="1" t="s">
        <v>28</v>
      </c>
      <c r="L32" s="2">
        <f t="shared" ref="L32:M32" si="20">L31</f>
        <v>1</v>
      </c>
      <c r="M32" s="2">
        <f t="shared" si="20"/>
        <v>2</v>
      </c>
      <c r="N32" s="2">
        <f t="shared" si="15"/>
        <v>2</v>
      </c>
      <c r="O32" s="2">
        <f t="shared" si="15"/>
        <v>2</v>
      </c>
      <c r="P32" s="2">
        <f t="shared" si="15"/>
        <v>1</v>
      </c>
      <c r="Q32" s="2">
        <f t="shared" si="15"/>
        <v>2</v>
      </c>
      <c r="R32" s="2">
        <f t="shared" si="15"/>
        <v>1</v>
      </c>
      <c r="S32" s="2">
        <f t="shared" si="15"/>
        <v>1</v>
      </c>
      <c r="T32" s="2">
        <f t="shared" si="15"/>
        <v>2</v>
      </c>
      <c r="U32" s="2">
        <f t="shared" si="15"/>
        <v>2</v>
      </c>
      <c r="V32" s="2">
        <f t="shared" si="15"/>
        <v>1</v>
      </c>
      <c r="W32" s="2">
        <f t="shared" si="15"/>
        <v>1</v>
      </c>
      <c r="X32" s="2">
        <f t="shared" si="16"/>
        <v>1</v>
      </c>
      <c r="Y32" s="2">
        <f t="shared" si="16"/>
        <v>2</v>
      </c>
      <c r="Z32" s="2" t="str">
        <f t="shared" si="16"/>
        <v/>
      </c>
      <c r="AA32" s="2" t="str">
        <f t="shared" si="16"/>
        <v/>
      </c>
      <c r="AB32" s="2" t="str">
        <f t="shared" si="16"/>
        <v/>
      </c>
      <c r="AC32" s="2" t="str">
        <f t="shared" si="16"/>
        <v/>
      </c>
      <c r="AD32" s="2" t="str">
        <f t="shared" si="16"/>
        <v/>
      </c>
      <c r="AE32" s="2" t="str">
        <f t="shared" si="16"/>
        <v/>
      </c>
      <c r="AF32" s="2" t="str">
        <f t="shared" si="16"/>
        <v/>
      </c>
      <c r="AG32" s="2" t="str">
        <f t="shared" si="16"/>
        <v/>
      </c>
      <c r="AH32" s="2" t="str">
        <f t="shared" si="17"/>
        <v/>
      </c>
      <c r="AI32" s="2" t="str">
        <f t="shared" si="17"/>
        <v/>
      </c>
      <c r="AJ32" s="2" t="str">
        <f t="shared" si="17"/>
        <v/>
      </c>
      <c r="AK32" s="2" t="str">
        <f t="shared" si="17"/>
        <v/>
      </c>
      <c r="AL32" s="2" t="str">
        <f t="shared" si="17"/>
        <v/>
      </c>
      <c r="AM32" s="2" t="str">
        <f t="shared" si="17"/>
        <v/>
      </c>
    </row>
    <row r="33" spans="1:39">
      <c r="A33" s="2" t="str">
        <v>1</v>
      </c>
      <c r="B33" s="1" t="str">
        <v>K</v>
      </c>
      <c r="C33" s="1" t="str">
        <v>04</v>
      </c>
      <c r="D33" s="1" t="str">
        <v>H</v>
      </c>
      <c r="E33" s="1" t="str">
        <v>04</v>
      </c>
      <c r="F33" s="1" t="str">
        <f t="shared" si="0"/>
        <v/>
      </c>
      <c r="G33" s="1" t="str">
        <f t="shared" si="1"/>
        <v/>
      </c>
      <c r="H33" s="1" t="b">
        <v>0</v>
      </c>
      <c r="I33" s="1" t="b">
        <f t="shared" ca="1" si="14"/>
        <v>0</v>
      </c>
      <c r="J33" s="1">
        <v>7</v>
      </c>
      <c r="K33" s="1" t="s">
        <v>28</v>
      </c>
      <c r="L33" s="2">
        <f t="shared" ref="L33:M33" si="21">L32</f>
        <v>1</v>
      </c>
      <c r="M33" s="2">
        <f t="shared" si="21"/>
        <v>2</v>
      </c>
      <c r="N33" s="2">
        <f t="shared" si="15"/>
        <v>1</v>
      </c>
      <c r="O33" s="2">
        <f t="shared" si="15"/>
        <v>1</v>
      </c>
      <c r="P33" s="2">
        <f t="shared" si="15"/>
        <v>1</v>
      </c>
      <c r="Q33" s="2">
        <f t="shared" si="15"/>
        <v>2</v>
      </c>
      <c r="R33" s="2">
        <f t="shared" si="15"/>
        <v>1</v>
      </c>
      <c r="S33" s="2">
        <f t="shared" si="15"/>
        <v>2</v>
      </c>
      <c r="T33" s="2">
        <f t="shared" si="15"/>
        <v>2</v>
      </c>
      <c r="U33" s="2">
        <f t="shared" si="15"/>
        <v>2</v>
      </c>
      <c r="V33" s="2">
        <f t="shared" si="15"/>
        <v>1</v>
      </c>
      <c r="W33" s="2">
        <f t="shared" si="15"/>
        <v>2</v>
      </c>
      <c r="X33" s="2">
        <f t="shared" si="16"/>
        <v>1</v>
      </c>
      <c r="Y33" s="2">
        <f t="shared" si="16"/>
        <v>2</v>
      </c>
      <c r="Z33" s="2" t="str">
        <f t="shared" si="16"/>
        <v/>
      </c>
      <c r="AA33" s="2" t="str">
        <f t="shared" si="16"/>
        <v/>
      </c>
      <c r="AB33" s="2" t="str">
        <f t="shared" si="16"/>
        <v/>
      </c>
      <c r="AC33" s="2" t="str">
        <f t="shared" si="16"/>
        <v/>
      </c>
      <c r="AD33" s="2" t="str">
        <f t="shared" si="16"/>
        <v/>
      </c>
      <c r="AE33" s="2" t="str">
        <f t="shared" si="16"/>
        <v/>
      </c>
      <c r="AF33" s="2" t="str">
        <f t="shared" si="16"/>
        <v/>
      </c>
      <c r="AG33" s="2" t="str">
        <f t="shared" si="16"/>
        <v/>
      </c>
      <c r="AH33" s="2" t="str">
        <f t="shared" si="17"/>
        <v/>
      </c>
      <c r="AI33" s="2" t="str">
        <f t="shared" si="17"/>
        <v/>
      </c>
      <c r="AJ33" s="2" t="str">
        <f t="shared" si="17"/>
        <v/>
      </c>
      <c r="AK33" s="2" t="str">
        <f t="shared" si="17"/>
        <v/>
      </c>
      <c r="AL33" s="2" t="str">
        <f t="shared" si="17"/>
        <v/>
      </c>
      <c r="AM33" s="2" t="str">
        <f t="shared" si="17"/>
        <v/>
      </c>
    </row>
    <row r="34" spans="1:39">
      <c r="A34" s="2" t="str">
        <v>1</v>
      </c>
      <c r="B34" s="1" t="str">
        <v>L</v>
      </c>
      <c r="C34" s="1" t="str">
        <v>04</v>
      </c>
      <c r="D34" s="1" t="str">
        <v>J</v>
      </c>
      <c r="E34" s="1" t="str">
        <v>04</v>
      </c>
      <c r="F34" s="1" t="str">
        <f t="shared" si="0"/>
        <v/>
      </c>
      <c r="G34" s="1" t="str">
        <f t="shared" si="1"/>
        <v/>
      </c>
      <c r="H34" s="1" t="b">
        <v>0</v>
      </c>
      <c r="I34" s="1" t="b">
        <f t="shared" ca="1" si="14"/>
        <v>0</v>
      </c>
      <c r="J34" s="1">
        <v>8</v>
      </c>
      <c r="K34" s="1" t="s">
        <v>28</v>
      </c>
      <c r="L34" s="2">
        <f t="shared" ref="L34:M34" si="22">L33</f>
        <v>1</v>
      </c>
      <c r="M34" s="2">
        <f t="shared" si="22"/>
        <v>2</v>
      </c>
      <c r="N34" s="2">
        <f t="shared" si="15"/>
        <v>2</v>
      </c>
      <c r="O34" s="2">
        <f t="shared" si="15"/>
        <v>1</v>
      </c>
      <c r="P34" s="2">
        <f t="shared" si="15"/>
        <v>2</v>
      </c>
      <c r="Q34" s="2">
        <f t="shared" si="15"/>
        <v>1</v>
      </c>
      <c r="R34" s="2">
        <f t="shared" si="15"/>
        <v>1</v>
      </c>
      <c r="S34" s="2">
        <f t="shared" si="15"/>
        <v>1</v>
      </c>
      <c r="T34" s="2">
        <f t="shared" si="15"/>
        <v>2</v>
      </c>
      <c r="U34" s="2">
        <f t="shared" si="15"/>
        <v>1</v>
      </c>
      <c r="V34" s="2">
        <f t="shared" si="15"/>
        <v>2</v>
      </c>
      <c r="W34" s="2">
        <f t="shared" si="15"/>
        <v>2</v>
      </c>
      <c r="X34" s="2">
        <f t="shared" si="16"/>
        <v>2</v>
      </c>
      <c r="Y34" s="2">
        <f t="shared" si="16"/>
        <v>1</v>
      </c>
      <c r="Z34" s="2" t="str">
        <f t="shared" si="16"/>
        <v/>
      </c>
      <c r="AA34" s="2" t="str">
        <f t="shared" si="16"/>
        <v/>
      </c>
      <c r="AB34" s="2" t="str">
        <f t="shared" si="16"/>
        <v/>
      </c>
      <c r="AC34" s="2" t="str">
        <f t="shared" si="16"/>
        <v/>
      </c>
      <c r="AD34" s="2" t="str">
        <f t="shared" si="16"/>
        <v/>
      </c>
      <c r="AE34" s="2" t="str">
        <f t="shared" si="16"/>
        <v/>
      </c>
      <c r="AF34" s="2" t="str">
        <f t="shared" si="16"/>
        <v/>
      </c>
      <c r="AG34" s="2" t="str">
        <f t="shared" si="16"/>
        <v/>
      </c>
      <c r="AH34" s="2" t="str">
        <f t="shared" si="17"/>
        <v/>
      </c>
      <c r="AI34" s="2" t="str">
        <f t="shared" si="17"/>
        <v/>
      </c>
      <c r="AJ34" s="2" t="str">
        <f t="shared" si="17"/>
        <v/>
      </c>
      <c r="AK34" s="2" t="str">
        <f t="shared" si="17"/>
        <v/>
      </c>
      <c r="AL34" s="2" t="str">
        <f t="shared" si="17"/>
        <v/>
      </c>
      <c r="AM34" s="2" t="str">
        <f t="shared" si="17"/>
        <v/>
      </c>
    </row>
    <row r="35" spans="1:39">
      <c r="A35" s="2" t="str">
        <v>1</v>
      </c>
      <c r="B35" s="1" t="str">
        <v>B</v>
      </c>
      <c r="C35" s="1" t="str">
        <v>05</v>
      </c>
      <c r="D35" s="1" t="str">
        <v>A</v>
      </c>
      <c r="E35" s="1" t="str">
        <v>05</v>
      </c>
      <c r="F35" s="1" t="str">
        <f t="shared" si="0"/>
        <v/>
      </c>
      <c r="G35" s="1" t="str">
        <f t="shared" si="1"/>
        <v/>
      </c>
      <c r="H35" s="1" t="b">
        <v>0</v>
      </c>
      <c r="I35" s="1" t="b">
        <f t="shared" ca="1" si="14"/>
        <v>0</v>
      </c>
      <c r="J35" s="1">
        <v>9</v>
      </c>
      <c r="K35" s="1" t="s">
        <v>28</v>
      </c>
      <c r="L35" s="2">
        <f t="shared" ref="L35:M35" si="23">L34</f>
        <v>1</v>
      </c>
      <c r="M35" s="2">
        <f t="shared" si="23"/>
        <v>2</v>
      </c>
      <c r="N35" s="2">
        <f t="shared" si="15"/>
        <v>2</v>
      </c>
      <c r="O35" s="2">
        <f t="shared" si="15"/>
        <v>1</v>
      </c>
      <c r="P35" s="2">
        <f t="shared" si="15"/>
        <v>1</v>
      </c>
      <c r="Q35" s="2">
        <f t="shared" si="15"/>
        <v>2</v>
      </c>
      <c r="R35" s="2">
        <f t="shared" si="15"/>
        <v>2</v>
      </c>
      <c r="S35" s="2">
        <f t="shared" si="15"/>
        <v>1</v>
      </c>
      <c r="T35" s="2">
        <f t="shared" si="15"/>
        <v>1</v>
      </c>
      <c r="U35" s="2">
        <f t="shared" si="15"/>
        <v>2</v>
      </c>
      <c r="V35" s="2">
        <f t="shared" si="15"/>
        <v>1</v>
      </c>
      <c r="W35" s="2">
        <f t="shared" si="15"/>
        <v>2</v>
      </c>
      <c r="X35" s="2">
        <f t="shared" si="16"/>
        <v>1</v>
      </c>
      <c r="Y35" s="2">
        <f t="shared" si="16"/>
        <v>2</v>
      </c>
      <c r="Z35" s="2" t="str">
        <f t="shared" si="16"/>
        <v/>
      </c>
      <c r="AA35" s="2" t="str">
        <f t="shared" si="16"/>
        <v/>
      </c>
      <c r="AB35" s="2" t="str">
        <f t="shared" si="16"/>
        <v/>
      </c>
      <c r="AC35" s="2" t="str">
        <f t="shared" si="16"/>
        <v/>
      </c>
      <c r="AD35" s="2" t="str">
        <f t="shared" si="16"/>
        <v/>
      </c>
      <c r="AE35" s="2" t="str">
        <f t="shared" si="16"/>
        <v/>
      </c>
      <c r="AF35" s="2" t="str">
        <f t="shared" si="16"/>
        <v/>
      </c>
      <c r="AG35" s="2" t="str">
        <f t="shared" si="16"/>
        <v/>
      </c>
      <c r="AH35" s="2" t="str">
        <f t="shared" si="17"/>
        <v/>
      </c>
      <c r="AI35" s="2" t="str">
        <f t="shared" si="17"/>
        <v/>
      </c>
      <c r="AJ35" s="2" t="str">
        <f t="shared" si="17"/>
        <v/>
      </c>
      <c r="AK35" s="2" t="str">
        <f t="shared" si="17"/>
        <v/>
      </c>
      <c r="AL35" s="2" t="str">
        <f t="shared" si="17"/>
        <v/>
      </c>
      <c r="AM35" s="2" t="str">
        <f t="shared" si="17"/>
        <v/>
      </c>
    </row>
    <row r="36" spans="1:39">
      <c r="A36" s="2" t="str">
        <v>1</v>
      </c>
      <c r="B36" s="1" t="str">
        <v>F</v>
      </c>
      <c r="C36" s="1" t="str">
        <v>05</v>
      </c>
      <c r="D36" s="1" t="str">
        <v>E</v>
      </c>
      <c r="E36" s="1" t="str">
        <v>05</v>
      </c>
      <c r="F36" s="1" t="str">
        <f t="shared" si="0"/>
        <v/>
      </c>
      <c r="G36" s="1" t="str">
        <f t="shared" si="1"/>
        <v/>
      </c>
      <c r="H36" s="1" t="b">
        <v>0</v>
      </c>
      <c r="I36" s="1" t="b">
        <f t="shared" ca="1" si="14"/>
        <v>0</v>
      </c>
      <c r="J36" s="1">
        <v>10</v>
      </c>
      <c r="K36" s="1" t="s">
        <v>28</v>
      </c>
      <c r="L36" s="2">
        <f t="shared" ref="L36:M36" si="24">L35</f>
        <v>1</v>
      </c>
      <c r="M36" s="2">
        <f t="shared" si="24"/>
        <v>2</v>
      </c>
      <c r="N36" s="2">
        <f t="shared" si="15"/>
        <v>1</v>
      </c>
      <c r="O36" s="2">
        <f t="shared" si="15"/>
        <v>2</v>
      </c>
      <c r="P36" s="2">
        <f t="shared" si="15"/>
        <v>2</v>
      </c>
      <c r="Q36" s="2">
        <f t="shared" si="15"/>
        <v>1</v>
      </c>
      <c r="R36" s="2">
        <f t="shared" si="15"/>
        <v>2</v>
      </c>
      <c r="S36" s="2">
        <f t="shared" si="15"/>
        <v>2</v>
      </c>
      <c r="T36" s="2">
        <f t="shared" si="15"/>
        <v>1</v>
      </c>
      <c r="U36" s="2">
        <f t="shared" si="15"/>
        <v>1</v>
      </c>
      <c r="V36" s="2">
        <f t="shared" si="15"/>
        <v>2</v>
      </c>
      <c r="W36" s="2">
        <f t="shared" si="15"/>
        <v>1</v>
      </c>
      <c r="X36" s="2">
        <f t="shared" si="16"/>
        <v>2</v>
      </c>
      <c r="Y36" s="2">
        <f t="shared" si="16"/>
        <v>1</v>
      </c>
      <c r="Z36" s="2" t="str">
        <f t="shared" si="16"/>
        <v/>
      </c>
      <c r="AA36" s="2" t="str">
        <f t="shared" si="16"/>
        <v/>
      </c>
      <c r="AB36" s="2" t="str">
        <f t="shared" si="16"/>
        <v/>
      </c>
      <c r="AC36" s="2" t="str">
        <f t="shared" si="16"/>
        <v/>
      </c>
      <c r="AD36" s="2" t="str">
        <f t="shared" si="16"/>
        <v/>
      </c>
      <c r="AE36" s="2" t="str">
        <f t="shared" si="16"/>
        <v/>
      </c>
      <c r="AF36" s="2" t="str">
        <f t="shared" si="16"/>
        <v/>
      </c>
      <c r="AG36" s="2" t="str">
        <f t="shared" si="16"/>
        <v/>
      </c>
      <c r="AH36" s="2" t="str">
        <f t="shared" si="17"/>
        <v/>
      </c>
      <c r="AI36" s="2" t="str">
        <f t="shared" si="17"/>
        <v/>
      </c>
      <c r="AJ36" s="2" t="str">
        <f t="shared" si="17"/>
        <v/>
      </c>
      <c r="AK36" s="2" t="str">
        <f t="shared" si="17"/>
        <v/>
      </c>
      <c r="AL36" s="2" t="str">
        <f t="shared" si="17"/>
        <v/>
      </c>
      <c r="AM36" s="2" t="str">
        <f t="shared" si="17"/>
        <v/>
      </c>
    </row>
    <row r="37" spans="1:39">
      <c r="A37" s="2" t="str">
        <v>1</v>
      </c>
      <c r="B37" s="1" t="str">
        <v>G</v>
      </c>
      <c r="C37" s="1" t="str">
        <v>05</v>
      </c>
      <c r="D37" s="1" t="str">
        <v>D</v>
      </c>
      <c r="E37" s="1" t="str">
        <v>05</v>
      </c>
      <c r="F37" s="1" t="str">
        <f t="shared" si="0"/>
        <v/>
      </c>
      <c r="G37" s="1" t="str">
        <f t="shared" si="1"/>
        <v/>
      </c>
      <c r="H37" s="1" t="b">
        <v>0</v>
      </c>
      <c r="I37" s="1" t="b">
        <f t="shared" ca="1" si="14"/>
        <v>0</v>
      </c>
      <c r="K37" s="1" t="s">
        <v>23</v>
      </c>
      <c r="L37" s="2">
        <f>INT(rounds*players/2)</f>
        <v>15</v>
      </c>
      <c r="M37" s="2">
        <f>L37+MOD(players,2)</f>
        <v>15</v>
      </c>
      <c r="N37" s="2">
        <f t="shared" ref="N37:AM37" si="25">IF(N$15&gt;teams,"",SUM(N20:N22))</f>
        <v>15</v>
      </c>
      <c r="O37" s="2">
        <f t="shared" si="25"/>
        <v>15</v>
      </c>
      <c r="P37" s="2">
        <f t="shared" si="25"/>
        <v>15</v>
      </c>
      <c r="Q37" s="2">
        <f t="shared" si="25"/>
        <v>15</v>
      </c>
      <c r="R37" s="2">
        <f t="shared" si="25"/>
        <v>15</v>
      </c>
      <c r="S37" s="2">
        <f t="shared" si="25"/>
        <v>15</v>
      </c>
      <c r="T37" s="2">
        <f t="shared" si="25"/>
        <v>15</v>
      </c>
      <c r="U37" s="2">
        <f t="shared" si="25"/>
        <v>15</v>
      </c>
      <c r="V37" s="2">
        <f t="shared" si="25"/>
        <v>15</v>
      </c>
      <c r="W37" s="2">
        <f t="shared" si="25"/>
        <v>15</v>
      </c>
      <c r="X37" s="2">
        <f t="shared" si="25"/>
        <v>15</v>
      </c>
      <c r="Y37" s="2">
        <f t="shared" si="25"/>
        <v>15</v>
      </c>
      <c r="Z37" s="2" t="str">
        <f t="shared" si="25"/>
        <v/>
      </c>
      <c r="AA37" s="2" t="str">
        <f t="shared" si="25"/>
        <v/>
      </c>
      <c r="AB37" s="2" t="str">
        <f t="shared" si="25"/>
        <v/>
      </c>
      <c r="AC37" s="2" t="str">
        <f t="shared" si="25"/>
        <v/>
      </c>
      <c r="AD37" s="2" t="str">
        <f t="shared" si="25"/>
        <v/>
      </c>
      <c r="AE37" s="2" t="str">
        <f t="shared" si="25"/>
        <v/>
      </c>
      <c r="AF37" s="2" t="str">
        <f t="shared" si="25"/>
        <v/>
      </c>
      <c r="AG37" s="2" t="str">
        <f t="shared" si="25"/>
        <v/>
      </c>
      <c r="AH37" s="2" t="str">
        <f t="shared" si="25"/>
        <v/>
      </c>
      <c r="AI37" s="2" t="str">
        <f t="shared" si="25"/>
        <v/>
      </c>
      <c r="AJ37" s="2" t="str">
        <f t="shared" si="25"/>
        <v/>
      </c>
      <c r="AK37" s="2" t="str">
        <f t="shared" si="25"/>
        <v/>
      </c>
      <c r="AL37" s="2" t="str">
        <f t="shared" si="25"/>
        <v/>
      </c>
      <c r="AM37" s="2" t="str">
        <f t="shared" si="25"/>
        <v/>
      </c>
    </row>
    <row r="38" spans="1:39">
      <c r="A38" s="2" t="str">
        <v>1</v>
      </c>
      <c r="B38" s="1" t="str">
        <v>H</v>
      </c>
      <c r="C38" s="1" t="str">
        <v>05</v>
      </c>
      <c r="D38" s="1" t="str">
        <v>L</v>
      </c>
      <c r="E38" s="1" t="str">
        <v>05</v>
      </c>
      <c r="F38" s="1" t="str">
        <f t="shared" si="0"/>
        <v/>
      </c>
      <c r="G38" s="1" t="str">
        <f t="shared" si="1"/>
        <v/>
      </c>
      <c r="H38" s="1" t="b">
        <v>0</v>
      </c>
    </row>
    <row r="39" spans="1:39">
      <c r="A39" s="2" t="str">
        <v>1</v>
      </c>
      <c r="B39" s="1" t="str">
        <v>I</v>
      </c>
      <c r="C39" s="1" t="str">
        <v>05</v>
      </c>
      <c r="D39" s="1" t="str">
        <v>C</v>
      </c>
      <c r="E39" s="1" t="str">
        <v>05</v>
      </c>
      <c r="F39" s="1" t="str">
        <f t="shared" si="0"/>
        <v/>
      </c>
      <c r="G39" s="1" t="str">
        <f t="shared" si="1"/>
        <v/>
      </c>
      <c r="H39" s="1" t="b">
        <v>0</v>
      </c>
      <c r="I39" s="31" t="b">
        <f ca="1">OR(MAX(OFFSET($N39,0,0,1,teams))&gt;$M39,MIN(OFFSET($N39,0,0,1,teams))&lt;$L39)</f>
        <v>0</v>
      </c>
      <c r="K39" s="15" t="s">
        <v>29</v>
      </c>
      <c r="L39" s="16">
        <v>0</v>
      </c>
      <c r="M39" s="16">
        <v>0</v>
      </c>
      <c r="N39" s="16">
        <f t="shared" ref="N39:Y39" ca="1" si="26">IF(N$15&gt;teams,"",SUM(OFFSET(N$41,0,0,players,1)))</f>
        <v>0</v>
      </c>
      <c r="O39" s="16">
        <f t="shared" ca="1" si="26"/>
        <v>0</v>
      </c>
      <c r="P39" s="16">
        <f t="shared" ca="1" si="26"/>
        <v>0</v>
      </c>
      <c r="Q39" s="16">
        <f t="shared" ca="1" si="26"/>
        <v>0</v>
      </c>
      <c r="R39" s="16">
        <f t="shared" ca="1" si="26"/>
        <v>0</v>
      </c>
      <c r="S39" s="16">
        <f t="shared" ca="1" si="26"/>
        <v>0</v>
      </c>
      <c r="T39" s="16">
        <f t="shared" ca="1" si="26"/>
        <v>0</v>
      </c>
      <c r="U39" s="16">
        <f t="shared" ca="1" si="26"/>
        <v>0</v>
      </c>
      <c r="V39" s="16">
        <f t="shared" ca="1" si="26"/>
        <v>0</v>
      </c>
      <c r="W39" s="16">
        <f t="shared" ca="1" si="26"/>
        <v>0</v>
      </c>
      <c r="X39" s="16">
        <f t="shared" ca="1" si="26"/>
        <v>0</v>
      </c>
      <c r="Y39" s="16">
        <f t="shared" ca="1" si="26"/>
        <v>0</v>
      </c>
      <c r="Z39" s="16" t="str">
        <f ca="1">IF(Z$15&gt;teams,"",SUM(OFFSET(#REF!,0,3*(Z$15-1),players,1)))</f>
        <v/>
      </c>
      <c r="AA39" s="16" t="str">
        <f ca="1">IF(AA$15&gt;teams,"",SUM(OFFSET(#REF!,0,3*(AA$15-1),players,1)))</f>
        <v/>
      </c>
      <c r="AB39" s="16" t="str">
        <f ca="1">IF(AB$15&gt;teams,"",SUM(OFFSET(#REF!,0,3*(AB$15-1),players,1)))</f>
        <v/>
      </c>
      <c r="AC39" s="16" t="str">
        <f ca="1">IF(AC$15&gt;teams,"",SUM(OFFSET(#REF!,0,3*(AC$15-1),players,1)))</f>
        <v/>
      </c>
      <c r="AD39" s="16" t="str">
        <f ca="1">IF(AD$15&gt;teams,"",SUM(OFFSET(#REF!,0,3*(AD$15-1),players,1)))</f>
        <v/>
      </c>
      <c r="AE39" s="16" t="str">
        <f ca="1">IF(AE$15&gt;teams,"",SUM(OFFSET(#REF!,0,3*(AE$15-1),players,1)))</f>
        <v/>
      </c>
      <c r="AF39" s="16" t="str">
        <f ca="1">IF(AF$15&gt;teams,"",SUM(OFFSET(#REF!,0,3*(AF$15-1),players,1)))</f>
        <v/>
      </c>
      <c r="AG39" s="16" t="str">
        <f ca="1">IF(AG$15&gt;teams,"",SUM(OFFSET(#REF!,0,3*(AG$15-1),players,1)))</f>
        <v/>
      </c>
      <c r="AH39" s="16" t="str">
        <f ca="1">IF(AH$15&gt;teams,"",SUM(OFFSET(#REF!,0,3*(AH$15-1),players,1)))</f>
        <v/>
      </c>
      <c r="AI39" s="16" t="str">
        <f ca="1">IF(AI$15&gt;teams,"",SUM(OFFSET(#REF!,0,3*(AI$15-1),players,1)))</f>
        <v/>
      </c>
      <c r="AJ39" s="16" t="str">
        <f ca="1">IF(AJ$15&gt;teams,"",SUM(OFFSET(#REF!,0,3*(AJ$15-1),players,1)))</f>
        <v/>
      </c>
      <c r="AK39" s="16" t="str">
        <f ca="1">IF(AK$15&gt;teams,"",SUM(OFFSET(#REF!,0,3*(AK$15-1),players,1)))</f>
        <v/>
      </c>
      <c r="AL39" s="16" t="str">
        <f ca="1">IF(AL$15&gt;teams,"",SUM(OFFSET(#REF!,0,3*(AL$15-1),players,1)))</f>
        <v/>
      </c>
      <c r="AM39" s="16" t="str">
        <f ca="1">IF(AM$15&gt;teams,"",SUM(OFFSET(#REF!,0,3*(AM$15-1),players,1)))</f>
        <v/>
      </c>
    </row>
    <row r="40" spans="1:39">
      <c r="A40" s="2" t="str">
        <v>1</v>
      </c>
      <c r="B40" s="1" t="str">
        <v>K</v>
      </c>
      <c r="C40" s="1" t="str">
        <v>05</v>
      </c>
      <c r="D40" s="1" t="str">
        <v>J</v>
      </c>
      <c r="E40" s="1" t="str">
        <v>05</v>
      </c>
      <c r="F40" s="1" t="str">
        <f t="shared" si="0"/>
        <v/>
      </c>
      <c r="G40" s="1" t="str">
        <f t="shared" si="1"/>
        <v/>
      </c>
      <c r="H40" s="1" t="b">
        <v>0</v>
      </c>
      <c r="K40" s="5" t="s">
        <v>30</v>
      </c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</row>
    <row r="41" spans="1:39">
      <c r="A41" s="2" t="str">
        <v>1</v>
      </c>
      <c r="B41" s="1" t="str">
        <v>A</v>
      </c>
      <c r="C41" s="1" t="str">
        <v>06</v>
      </c>
      <c r="D41" s="1" t="str">
        <v>J</v>
      </c>
      <c r="E41" s="1" t="str">
        <v>06</v>
      </c>
      <c r="F41" s="1" t="str">
        <f t="shared" si="0"/>
        <v/>
      </c>
      <c r="G41" s="1" t="str">
        <f t="shared" si="1"/>
        <v/>
      </c>
      <c r="H41" s="1" t="b">
        <v>0</v>
      </c>
      <c r="J41" s="1">
        <v>1</v>
      </c>
      <c r="K41" s="1" t="s">
        <v>31</v>
      </c>
      <c r="L41" s="2">
        <v>0</v>
      </c>
      <c r="M41" s="2">
        <f t="shared" ref="M41:M50" si="27">INT(rounds/(teams-1))</f>
        <v>0</v>
      </c>
      <c r="N41" s="2">
        <f t="shared" ref="N41:Y41" ca="1" si="28">IF(N$15&gt;teams,"",(N81=N92)+(N81=N103)+(N92=N103))</f>
        <v>0</v>
      </c>
      <c r="O41" s="2">
        <f t="shared" ca="1" si="28"/>
        <v>0</v>
      </c>
      <c r="P41" s="2">
        <f t="shared" ca="1" si="28"/>
        <v>0</v>
      </c>
      <c r="Q41" s="2">
        <f t="shared" ca="1" si="28"/>
        <v>0</v>
      </c>
      <c r="R41" s="2">
        <f t="shared" ca="1" si="28"/>
        <v>0</v>
      </c>
      <c r="S41" s="2">
        <f t="shared" ca="1" si="28"/>
        <v>0</v>
      </c>
      <c r="T41" s="2">
        <f t="shared" ca="1" si="28"/>
        <v>0</v>
      </c>
      <c r="U41" s="2">
        <f t="shared" ca="1" si="28"/>
        <v>0</v>
      </c>
      <c r="V41" s="2">
        <f t="shared" ca="1" si="28"/>
        <v>0</v>
      </c>
      <c r="W41" s="2">
        <f t="shared" ca="1" si="28"/>
        <v>0</v>
      </c>
      <c r="X41" s="2">
        <f t="shared" ca="1" si="28"/>
        <v>0</v>
      </c>
      <c r="Y41" s="2">
        <f t="shared" ca="1" si="28"/>
        <v>0</v>
      </c>
      <c r="Z41" s="2" t="str">
        <f ca="1">IF(Z$15&gt;teams,"",OFFSET(#REF!,$J41,3*(Z$15-1)))</f>
        <v/>
      </c>
      <c r="AA41" s="2" t="str">
        <f ca="1">IF(AA$15&gt;teams,"",OFFSET(#REF!,$J41,3*(AA$15-1)))</f>
        <v/>
      </c>
      <c r="AB41" s="2" t="str">
        <f ca="1">IF(AB$15&gt;teams,"",OFFSET(#REF!,$J41,3*(AB$15-1)))</f>
        <v/>
      </c>
      <c r="AC41" s="2" t="str">
        <f ca="1">IF(AC$15&gt;teams,"",OFFSET(#REF!,$J41,3*(AC$15-1)))</f>
        <v/>
      </c>
      <c r="AD41" s="2" t="str">
        <f ca="1">IF(AD$15&gt;teams,"",OFFSET(#REF!,$J41,3*(AD$15-1)))</f>
        <v/>
      </c>
      <c r="AE41" s="2" t="str">
        <f ca="1">IF(AE$15&gt;teams,"",OFFSET(#REF!,$J41,3*(AE$15-1)))</f>
        <v/>
      </c>
      <c r="AF41" s="2" t="str">
        <f ca="1">IF(AF$15&gt;teams,"",OFFSET(#REF!,$J41,3*(AF$15-1)))</f>
        <v/>
      </c>
      <c r="AG41" s="2" t="str">
        <f ca="1">IF(AG$15&gt;teams,"",OFFSET(#REF!,$J41,3*(AG$15-1)))</f>
        <v/>
      </c>
      <c r="AH41" s="2" t="str">
        <f ca="1">IF(AH$15&gt;teams,"",OFFSET(#REF!,$J41,3*(AH$15-1)))</f>
        <v/>
      </c>
      <c r="AI41" s="2" t="str">
        <f ca="1">IF(AI$15&gt;teams,"",OFFSET(#REF!,$J41,3*(AI$15-1)))</f>
        <v/>
      </c>
      <c r="AJ41" s="2" t="str">
        <f ca="1">IF(AJ$15&gt;teams,"",OFFSET(#REF!,$J41,3*(AJ$15-1)))</f>
        <v/>
      </c>
      <c r="AK41" s="2" t="str">
        <f ca="1">IF(AK$15&gt;teams,"",OFFSET(#REF!,$J41,3*(AK$15-1)))</f>
        <v/>
      </c>
      <c r="AL41" s="2" t="str">
        <f ca="1">IF(AL$15&gt;teams,"",OFFSET(#REF!,$J41,3*(AL$15-1)))</f>
        <v/>
      </c>
      <c r="AM41" s="2" t="str">
        <f ca="1">IF(AM$15&gt;teams,"",OFFSET(#REF!,$J41,3*(AM$15-1)))</f>
        <v/>
      </c>
    </row>
    <row r="42" spans="1:39">
      <c r="A42" s="2" t="str">
        <v>1</v>
      </c>
      <c r="B42" s="1" t="str">
        <v>B</v>
      </c>
      <c r="C42" s="1" t="str">
        <v>06</v>
      </c>
      <c r="D42" s="1" t="str">
        <v>I</v>
      </c>
      <c r="E42" s="1" t="str">
        <v>06</v>
      </c>
      <c r="F42" s="1" t="str">
        <f t="shared" si="0"/>
        <v/>
      </c>
      <c r="G42" s="1" t="str">
        <f t="shared" si="1"/>
        <v/>
      </c>
      <c r="H42" s="1" t="b">
        <v>0</v>
      </c>
      <c r="J42" s="1">
        <v>2</v>
      </c>
      <c r="K42" s="1" t="s">
        <v>31</v>
      </c>
      <c r="L42" s="2">
        <v>0</v>
      </c>
      <c r="M42" s="2">
        <f t="shared" si="27"/>
        <v>0</v>
      </c>
      <c r="N42" s="2">
        <f t="shared" ref="N42:Y42" ca="1" si="29">IF(N$15&gt;teams,"",(N82=N93)+(N82=N104)+(N93=N104))</f>
        <v>0</v>
      </c>
      <c r="O42" s="2">
        <f t="shared" ca="1" si="29"/>
        <v>0</v>
      </c>
      <c r="P42" s="2">
        <f t="shared" ca="1" si="29"/>
        <v>0</v>
      </c>
      <c r="Q42" s="2">
        <f t="shared" ca="1" si="29"/>
        <v>0</v>
      </c>
      <c r="R42" s="2">
        <f t="shared" ca="1" si="29"/>
        <v>0</v>
      </c>
      <c r="S42" s="2">
        <f t="shared" ca="1" si="29"/>
        <v>0</v>
      </c>
      <c r="T42" s="2">
        <f t="shared" ca="1" si="29"/>
        <v>0</v>
      </c>
      <c r="U42" s="2">
        <f t="shared" ca="1" si="29"/>
        <v>0</v>
      </c>
      <c r="V42" s="2">
        <f t="shared" ca="1" si="29"/>
        <v>0</v>
      </c>
      <c r="W42" s="2">
        <f t="shared" ca="1" si="29"/>
        <v>0</v>
      </c>
      <c r="X42" s="2">
        <f t="shared" ca="1" si="29"/>
        <v>0</v>
      </c>
      <c r="Y42" s="2">
        <f t="shared" ca="1" si="29"/>
        <v>0</v>
      </c>
      <c r="Z42" s="2" t="str">
        <f ca="1">IF(Z$15&gt;teams,"",OFFSET(#REF!,$J42,3*(Z$15-1)))</f>
        <v/>
      </c>
      <c r="AA42" s="2" t="str">
        <f ca="1">IF(AA$15&gt;teams,"",OFFSET(#REF!,$J42,3*(AA$15-1)))</f>
        <v/>
      </c>
      <c r="AB42" s="2" t="str">
        <f ca="1">IF(AB$15&gt;teams,"",OFFSET(#REF!,$J42,3*(AB$15-1)))</f>
        <v/>
      </c>
      <c r="AC42" s="2" t="str">
        <f ca="1">IF(AC$15&gt;teams,"",OFFSET(#REF!,$J42,3*(AC$15-1)))</f>
        <v/>
      </c>
      <c r="AD42" s="2" t="str">
        <f ca="1">IF(AD$15&gt;teams,"",OFFSET(#REF!,$J42,3*(AD$15-1)))</f>
        <v/>
      </c>
      <c r="AE42" s="2" t="str">
        <f ca="1">IF(AE$15&gt;teams,"",OFFSET(#REF!,$J42,3*(AE$15-1)))</f>
        <v/>
      </c>
      <c r="AF42" s="2" t="str">
        <f ca="1">IF(AF$15&gt;teams,"",OFFSET(#REF!,$J42,3*(AF$15-1)))</f>
        <v/>
      </c>
      <c r="AG42" s="2" t="str">
        <f ca="1">IF(AG$15&gt;teams,"",OFFSET(#REF!,$J42,3*(AG$15-1)))</f>
        <v/>
      </c>
      <c r="AH42" s="2" t="str">
        <f ca="1">IF(AH$15&gt;teams,"",OFFSET(#REF!,$J42,3*(AH$15-1)))</f>
        <v/>
      </c>
      <c r="AI42" s="2" t="str">
        <f ca="1">IF(AI$15&gt;teams,"",OFFSET(#REF!,$J42,3*(AI$15-1)))</f>
        <v/>
      </c>
      <c r="AJ42" s="2" t="str">
        <f ca="1">IF(AJ$15&gt;teams,"",OFFSET(#REF!,$J42,3*(AJ$15-1)))</f>
        <v/>
      </c>
      <c r="AK42" s="2" t="str">
        <f ca="1">IF(AK$15&gt;teams,"",OFFSET(#REF!,$J42,3*(AK$15-1)))</f>
        <v/>
      </c>
      <c r="AL42" s="2" t="str">
        <f ca="1">IF(AL$15&gt;teams,"",OFFSET(#REF!,$J42,3*(AL$15-1)))</f>
        <v/>
      </c>
      <c r="AM42" s="2" t="str">
        <f ca="1">IF(AM$15&gt;teams,"",OFFSET(#REF!,$J42,3*(AM$15-1)))</f>
        <v/>
      </c>
    </row>
    <row r="43" spans="1:39">
      <c r="A43" s="2" t="str">
        <v>1</v>
      </c>
      <c r="B43" s="1" t="str">
        <v>D</v>
      </c>
      <c r="C43" s="1" t="str">
        <v>06</v>
      </c>
      <c r="D43" s="1" t="str">
        <v>E</v>
      </c>
      <c r="E43" s="1" t="str">
        <v>06</v>
      </c>
      <c r="F43" s="1" t="str">
        <f t="shared" ref="F43:F74" si="30">IF(E43&lt;C43,B43&amp;"."&amp;C43,IF(C43&lt;E43,D43&amp;"."&amp;E43,""))</f>
        <v/>
      </c>
      <c r="G43" s="1" t="str">
        <f t="shared" ref="G43:G74" si="31">IF(E43&gt;C43,B43&amp;"."&amp;C43,IF(C43&gt;E43,D43&amp;"."&amp;E43,""))</f>
        <v/>
      </c>
      <c r="H43" s="1" t="b">
        <v>0</v>
      </c>
      <c r="J43" s="1">
        <v>3</v>
      </c>
      <c r="K43" s="1" t="s">
        <v>31</v>
      </c>
      <c r="L43" s="2">
        <v>0</v>
      </c>
      <c r="M43" s="2">
        <f t="shared" si="27"/>
        <v>0</v>
      </c>
      <c r="N43" s="2">
        <f t="shared" ref="N43:Y43" ca="1" si="32">IF(N$15&gt;teams,"",(N83=N94)+(N83=N105)+(N94=N105))</f>
        <v>0</v>
      </c>
      <c r="O43" s="2">
        <f t="shared" ca="1" si="32"/>
        <v>0</v>
      </c>
      <c r="P43" s="2">
        <f t="shared" ca="1" si="32"/>
        <v>0</v>
      </c>
      <c r="Q43" s="2">
        <f t="shared" ca="1" si="32"/>
        <v>0</v>
      </c>
      <c r="R43" s="2">
        <f t="shared" ca="1" si="32"/>
        <v>0</v>
      </c>
      <c r="S43" s="2">
        <f t="shared" ca="1" si="32"/>
        <v>0</v>
      </c>
      <c r="T43" s="2">
        <f t="shared" ca="1" si="32"/>
        <v>0</v>
      </c>
      <c r="U43" s="2">
        <f t="shared" ca="1" si="32"/>
        <v>0</v>
      </c>
      <c r="V43" s="2">
        <f t="shared" ca="1" si="32"/>
        <v>0</v>
      </c>
      <c r="W43" s="2">
        <f t="shared" ca="1" si="32"/>
        <v>0</v>
      </c>
      <c r="X43" s="2">
        <f t="shared" ca="1" si="32"/>
        <v>0</v>
      </c>
      <c r="Y43" s="2">
        <f t="shared" ca="1" si="32"/>
        <v>0</v>
      </c>
      <c r="Z43" s="2" t="str">
        <f ca="1">IF(Z$15&gt;teams,"",OFFSET(#REF!,$J43,3*(Z$15-1)))</f>
        <v/>
      </c>
      <c r="AA43" s="2" t="str">
        <f ca="1">IF(AA$15&gt;teams,"",OFFSET(#REF!,$J43,3*(AA$15-1)))</f>
        <v/>
      </c>
      <c r="AB43" s="2" t="str">
        <f ca="1">IF(AB$15&gt;teams,"",OFFSET(#REF!,$J43,3*(AB$15-1)))</f>
        <v/>
      </c>
      <c r="AC43" s="2" t="str">
        <f ca="1">IF(AC$15&gt;teams,"",OFFSET(#REF!,$J43,3*(AC$15-1)))</f>
        <v/>
      </c>
      <c r="AD43" s="2" t="str">
        <f ca="1">IF(AD$15&gt;teams,"",OFFSET(#REF!,$J43,3*(AD$15-1)))</f>
        <v/>
      </c>
      <c r="AE43" s="2" t="str">
        <f ca="1">IF(AE$15&gt;teams,"",OFFSET(#REF!,$J43,3*(AE$15-1)))</f>
        <v/>
      </c>
      <c r="AF43" s="2" t="str">
        <f ca="1">IF(AF$15&gt;teams,"",OFFSET(#REF!,$J43,3*(AF$15-1)))</f>
        <v/>
      </c>
      <c r="AG43" s="2" t="str">
        <f ca="1">IF(AG$15&gt;teams,"",OFFSET(#REF!,$J43,3*(AG$15-1)))</f>
        <v/>
      </c>
      <c r="AH43" s="2" t="str">
        <f ca="1">IF(AH$15&gt;teams,"",OFFSET(#REF!,$J43,3*(AH$15-1)))</f>
        <v/>
      </c>
      <c r="AI43" s="2" t="str">
        <f ca="1">IF(AI$15&gt;teams,"",OFFSET(#REF!,$J43,3*(AI$15-1)))</f>
        <v/>
      </c>
      <c r="AJ43" s="2" t="str">
        <f ca="1">IF(AJ$15&gt;teams,"",OFFSET(#REF!,$J43,3*(AJ$15-1)))</f>
        <v/>
      </c>
      <c r="AK43" s="2" t="str">
        <f ca="1">IF(AK$15&gt;teams,"",OFFSET(#REF!,$J43,3*(AK$15-1)))</f>
        <v/>
      </c>
      <c r="AL43" s="2" t="str">
        <f ca="1">IF(AL$15&gt;teams,"",OFFSET(#REF!,$J43,3*(AL$15-1)))</f>
        <v/>
      </c>
      <c r="AM43" s="2" t="str">
        <f ca="1">IF(AM$15&gt;teams,"",OFFSET(#REF!,$J43,3*(AM$15-1)))</f>
        <v/>
      </c>
    </row>
    <row r="44" spans="1:39">
      <c r="A44" s="2" t="str">
        <v>1</v>
      </c>
      <c r="B44" s="1" t="str">
        <v>G</v>
      </c>
      <c r="C44" s="1" t="str">
        <v>06</v>
      </c>
      <c r="D44" s="1" t="str">
        <v>C</v>
      </c>
      <c r="E44" s="1" t="str">
        <v>06</v>
      </c>
      <c r="F44" s="1" t="str">
        <f t="shared" si="30"/>
        <v/>
      </c>
      <c r="G44" s="1" t="str">
        <f t="shared" si="31"/>
        <v/>
      </c>
      <c r="H44" s="1" t="b">
        <v>0</v>
      </c>
      <c r="J44" s="1">
        <v>4</v>
      </c>
      <c r="K44" s="1" t="s">
        <v>31</v>
      </c>
      <c r="L44" s="2">
        <v>0</v>
      </c>
      <c r="M44" s="2">
        <f t="shared" si="27"/>
        <v>0</v>
      </c>
      <c r="N44" s="2">
        <f t="shared" ref="N44:Y44" ca="1" si="33">IF(N$15&gt;teams,"",(N84=N95)+(N84=N106)+(N95=N106))</f>
        <v>0</v>
      </c>
      <c r="O44" s="2">
        <f t="shared" ca="1" si="33"/>
        <v>0</v>
      </c>
      <c r="P44" s="2">
        <f t="shared" ca="1" si="33"/>
        <v>0</v>
      </c>
      <c r="Q44" s="2">
        <f t="shared" ca="1" si="33"/>
        <v>0</v>
      </c>
      <c r="R44" s="2">
        <f t="shared" ca="1" si="33"/>
        <v>0</v>
      </c>
      <c r="S44" s="2">
        <f t="shared" ca="1" si="33"/>
        <v>0</v>
      </c>
      <c r="T44" s="2">
        <f t="shared" ca="1" si="33"/>
        <v>0</v>
      </c>
      <c r="U44" s="2">
        <f t="shared" ca="1" si="33"/>
        <v>0</v>
      </c>
      <c r="V44" s="2">
        <f t="shared" ca="1" si="33"/>
        <v>0</v>
      </c>
      <c r="W44" s="2">
        <f t="shared" ca="1" si="33"/>
        <v>0</v>
      </c>
      <c r="X44" s="2">
        <f t="shared" ca="1" si="33"/>
        <v>0</v>
      </c>
      <c r="Y44" s="2">
        <f t="shared" ca="1" si="33"/>
        <v>0</v>
      </c>
      <c r="Z44" s="2" t="str">
        <f ca="1">IF(Z$15&gt;teams,"",OFFSET(#REF!,$J44,3*(Z$15-1)))</f>
        <v/>
      </c>
      <c r="AA44" s="2" t="str">
        <f ca="1">IF(AA$15&gt;teams,"",OFFSET(#REF!,$J44,3*(AA$15-1)))</f>
        <v/>
      </c>
      <c r="AB44" s="2" t="str">
        <f ca="1">IF(AB$15&gt;teams,"",OFFSET(#REF!,$J44,3*(AB$15-1)))</f>
        <v/>
      </c>
      <c r="AC44" s="2" t="str">
        <f ca="1">IF(AC$15&gt;teams,"",OFFSET(#REF!,$J44,3*(AC$15-1)))</f>
        <v/>
      </c>
      <c r="AD44" s="2" t="str">
        <f ca="1">IF(AD$15&gt;teams,"",OFFSET(#REF!,$J44,3*(AD$15-1)))</f>
        <v/>
      </c>
      <c r="AE44" s="2" t="str">
        <f ca="1">IF(AE$15&gt;teams,"",OFFSET(#REF!,$J44,3*(AE$15-1)))</f>
        <v/>
      </c>
      <c r="AF44" s="2" t="str">
        <f ca="1">IF(AF$15&gt;teams,"",OFFSET(#REF!,$J44,3*(AF$15-1)))</f>
        <v/>
      </c>
      <c r="AG44" s="2" t="str">
        <f ca="1">IF(AG$15&gt;teams,"",OFFSET(#REF!,$J44,3*(AG$15-1)))</f>
        <v/>
      </c>
      <c r="AH44" s="2" t="str">
        <f ca="1">IF(AH$15&gt;teams,"",OFFSET(#REF!,$J44,3*(AH$15-1)))</f>
        <v/>
      </c>
      <c r="AI44" s="2" t="str">
        <f ca="1">IF(AI$15&gt;teams,"",OFFSET(#REF!,$J44,3*(AI$15-1)))</f>
        <v/>
      </c>
      <c r="AJ44" s="2" t="str">
        <f ca="1">IF(AJ$15&gt;teams,"",OFFSET(#REF!,$J44,3*(AJ$15-1)))</f>
        <v/>
      </c>
      <c r="AK44" s="2" t="str">
        <f ca="1">IF(AK$15&gt;teams,"",OFFSET(#REF!,$J44,3*(AK$15-1)))</f>
        <v/>
      </c>
      <c r="AL44" s="2" t="str">
        <f ca="1">IF(AL$15&gt;teams,"",OFFSET(#REF!,$J44,3*(AL$15-1)))</f>
        <v/>
      </c>
      <c r="AM44" s="2" t="str">
        <f ca="1">IF(AM$15&gt;teams,"",OFFSET(#REF!,$J44,3*(AM$15-1)))</f>
        <v/>
      </c>
    </row>
    <row r="45" spans="1:39">
      <c r="A45" s="2" t="str">
        <v>1</v>
      </c>
      <c r="B45" s="1" t="str">
        <v>H</v>
      </c>
      <c r="C45" s="1" t="str">
        <v>06</v>
      </c>
      <c r="D45" s="1" t="str">
        <v>K</v>
      </c>
      <c r="E45" s="1" t="str">
        <v>06</v>
      </c>
      <c r="F45" s="1" t="str">
        <f t="shared" si="30"/>
        <v/>
      </c>
      <c r="G45" s="1" t="str">
        <f t="shared" si="31"/>
        <v/>
      </c>
      <c r="H45" s="1" t="b">
        <v>0</v>
      </c>
      <c r="J45" s="1">
        <v>5</v>
      </c>
      <c r="K45" s="1" t="s">
        <v>31</v>
      </c>
      <c r="L45" s="2">
        <v>0</v>
      </c>
      <c r="M45" s="2">
        <f t="shared" si="27"/>
        <v>0</v>
      </c>
      <c r="N45" s="2">
        <f t="shared" ref="N45:Y45" ca="1" si="34">IF(N$15&gt;teams,"",(N85=N96)+(N85=N107)+(N96=N107))</f>
        <v>0</v>
      </c>
      <c r="O45" s="2">
        <f t="shared" ca="1" si="34"/>
        <v>0</v>
      </c>
      <c r="P45" s="2">
        <f t="shared" ca="1" si="34"/>
        <v>0</v>
      </c>
      <c r="Q45" s="2">
        <f t="shared" ca="1" si="34"/>
        <v>0</v>
      </c>
      <c r="R45" s="2">
        <f t="shared" ca="1" si="34"/>
        <v>0</v>
      </c>
      <c r="S45" s="2">
        <f t="shared" ca="1" si="34"/>
        <v>0</v>
      </c>
      <c r="T45" s="2">
        <f t="shared" ca="1" si="34"/>
        <v>0</v>
      </c>
      <c r="U45" s="2">
        <f t="shared" ca="1" si="34"/>
        <v>0</v>
      </c>
      <c r="V45" s="2">
        <f t="shared" ca="1" si="34"/>
        <v>0</v>
      </c>
      <c r="W45" s="2">
        <f t="shared" ca="1" si="34"/>
        <v>0</v>
      </c>
      <c r="X45" s="2">
        <f t="shared" ca="1" si="34"/>
        <v>0</v>
      </c>
      <c r="Y45" s="2">
        <f t="shared" ca="1" si="34"/>
        <v>0</v>
      </c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39">
      <c r="A46" s="2" t="str">
        <v>1</v>
      </c>
      <c r="B46" s="1" t="str">
        <v>L</v>
      </c>
      <c r="C46" s="1" t="str">
        <v>06</v>
      </c>
      <c r="D46" s="1" t="str">
        <v>F</v>
      </c>
      <c r="E46" s="1" t="str">
        <v>06</v>
      </c>
      <c r="F46" s="1" t="str">
        <f t="shared" si="30"/>
        <v/>
      </c>
      <c r="G46" s="1" t="str">
        <f t="shared" si="31"/>
        <v/>
      </c>
      <c r="H46" s="1" t="b">
        <v>0</v>
      </c>
      <c r="J46" s="1">
        <v>6</v>
      </c>
      <c r="K46" s="1" t="s">
        <v>31</v>
      </c>
      <c r="L46" s="2">
        <v>0</v>
      </c>
      <c r="M46" s="2">
        <f t="shared" si="27"/>
        <v>0</v>
      </c>
      <c r="N46" s="2">
        <f t="shared" ref="N46:Y46" ca="1" si="35">IF(N$15&gt;teams,"",(N86=N97)+(N86=N108)+(N97=N108))</f>
        <v>0</v>
      </c>
      <c r="O46" s="2">
        <f t="shared" ca="1" si="35"/>
        <v>0</v>
      </c>
      <c r="P46" s="2">
        <f t="shared" ca="1" si="35"/>
        <v>0</v>
      </c>
      <c r="Q46" s="2">
        <f t="shared" ca="1" si="35"/>
        <v>0</v>
      </c>
      <c r="R46" s="2">
        <f t="shared" ca="1" si="35"/>
        <v>0</v>
      </c>
      <c r="S46" s="2">
        <f t="shared" ca="1" si="35"/>
        <v>0</v>
      </c>
      <c r="T46" s="2">
        <f t="shared" ca="1" si="35"/>
        <v>0</v>
      </c>
      <c r="U46" s="2">
        <f t="shared" ca="1" si="35"/>
        <v>0</v>
      </c>
      <c r="V46" s="2">
        <f t="shared" ca="1" si="35"/>
        <v>0</v>
      </c>
      <c r="W46" s="2">
        <f t="shared" ca="1" si="35"/>
        <v>0</v>
      </c>
      <c r="X46" s="2">
        <f t="shared" ca="1" si="35"/>
        <v>0</v>
      </c>
      <c r="Y46" s="2">
        <f t="shared" ca="1" si="35"/>
        <v>0</v>
      </c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39">
      <c r="A47" s="2" t="str">
        <v>1</v>
      </c>
      <c r="B47" s="1" t="str">
        <v>D</v>
      </c>
      <c r="C47" s="1" t="str">
        <v>07</v>
      </c>
      <c r="D47" s="1" t="str">
        <v>K</v>
      </c>
      <c r="E47" s="1" t="str">
        <v>07</v>
      </c>
      <c r="F47" s="1" t="str">
        <f t="shared" si="30"/>
        <v/>
      </c>
      <c r="G47" s="1" t="str">
        <f t="shared" si="31"/>
        <v/>
      </c>
      <c r="H47" s="1" t="b">
        <v>0</v>
      </c>
      <c r="J47" s="1">
        <v>7</v>
      </c>
      <c r="K47" s="1" t="s">
        <v>31</v>
      </c>
      <c r="L47" s="2">
        <v>0</v>
      </c>
      <c r="M47" s="2">
        <f t="shared" si="27"/>
        <v>0</v>
      </c>
      <c r="N47" s="2">
        <f t="shared" ref="N47:Y47" ca="1" si="36">IF(N$15&gt;teams,"",(N87=N98)+(N87=N109)+(N98=N109))</f>
        <v>0</v>
      </c>
      <c r="O47" s="2">
        <f t="shared" ca="1" si="36"/>
        <v>0</v>
      </c>
      <c r="P47" s="2">
        <f t="shared" ca="1" si="36"/>
        <v>0</v>
      </c>
      <c r="Q47" s="2">
        <f t="shared" ca="1" si="36"/>
        <v>0</v>
      </c>
      <c r="R47" s="2">
        <f t="shared" ca="1" si="36"/>
        <v>0</v>
      </c>
      <c r="S47" s="2">
        <f t="shared" ca="1" si="36"/>
        <v>0</v>
      </c>
      <c r="T47" s="2">
        <f t="shared" ca="1" si="36"/>
        <v>0</v>
      </c>
      <c r="U47" s="2">
        <f t="shared" ca="1" si="36"/>
        <v>0</v>
      </c>
      <c r="V47" s="2">
        <f t="shared" ca="1" si="36"/>
        <v>0</v>
      </c>
      <c r="W47" s="2">
        <f t="shared" ca="1" si="36"/>
        <v>0</v>
      </c>
      <c r="X47" s="2">
        <f t="shared" ca="1" si="36"/>
        <v>0</v>
      </c>
      <c r="Y47" s="2">
        <f t="shared" ca="1" si="36"/>
        <v>0</v>
      </c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</row>
    <row r="48" spans="1:39">
      <c r="A48" s="2" t="str">
        <v>1</v>
      </c>
      <c r="B48" s="1" t="str">
        <v>F</v>
      </c>
      <c r="C48" s="1" t="str">
        <v>07</v>
      </c>
      <c r="D48" s="1" t="str">
        <v>C</v>
      </c>
      <c r="E48" s="1" t="str">
        <v>07</v>
      </c>
      <c r="F48" s="1" t="str">
        <f t="shared" si="30"/>
        <v/>
      </c>
      <c r="G48" s="1" t="str">
        <f t="shared" si="31"/>
        <v/>
      </c>
      <c r="H48" s="1" t="b">
        <v>0</v>
      </c>
      <c r="J48" s="1">
        <v>8</v>
      </c>
      <c r="K48" s="1" t="s">
        <v>31</v>
      </c>
      <c r="L48" s="2">
        <v>0</v>
      </c>
      <c r="M48" s="2">
        <f t="shared" si="27"/>
        <v>0</v>
      </c>
      <c r="N48" s="2">
        <f t="shared" ref="N48:Y48" ca="1" si="37">IF(N$15&gt;teams,"",(N88=N99)+(N88=N110)+(N99=N110))</f>
        <v>0</v>
      </c>
      <c r="O48" s="2">
        <f t="shared" ca="1" si="37"/>
        <v>0</v>
      </c>
      <c r="P48" s="2">
        <f t="shared" ca="1" si="37"/>
        <v>0</v>
      </c>
      <c r="Q48" s="2">
        <f t="shared" ca="1" si="37"/>
        <v>0</v>
      </c>
      <c r="R48" s="2">
        <f t="shared" ca="1" si="37"/>
        <v>0</v>
      </c>
      <c r="S48" s="2">
        <f t="shared" ca="1" si="37"/>
        <v>0</v>
      </c>
      <c r="T48" s="2">
        <f t="shared" ca="1" si="37"/>
        <v>0</v>
      </c>
      <c r="U48" s="2">
        <f t="shared" ca="1" si="37"/>
        <v>0</v>
      </c>
      <c r="V48" s="2">
        <f t="shared" ca="1" si="37"/>
        <v>0</v>
      </c>
      <c r="W48" s="2">
        <f t="shared" ca="1" si="37"/>
        <v>0</v>
      </c>
      <c r="X48" s="2">
        <f t="shared" ca="1" si="37"/>
        <v>0</v>
      </c>
      <c r="Y48" s="2">
        <f t="shared" ca="1" si="37"/>
        <v>0</v>
      </c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</row>
    <row r="49" spans="1:39">
      <c r="A49" s="2" t="str">
        <v>1</v>
      </c>
      <c r="B49" s="1" t="str">
        <v>G</v>
      </c>
      <c r="C49" s="1" t="str">
        <v>07</v>
      </c>
      <c r="D49" s="1" t="str">
        <v>A</v>
      </c>
      <c r="E49" s="1" t="str">
        <v>07</v>
      </c>
      <c r="F49" s="1" t="str">
        <f t="shared" si="30"/>
        <v/>
      </c>
      <c r="G49" s="1" t="str">
        <f t="shared" si="31"/>
        <v/>
      </c>
      <c r="H49" s="1" t="b">
        <v>0</v>
      </c>
      <c r="J49" s="1">
        <v>9</v>
      </c>
      <c r="K49" s="1" t="s">
        <v>31</v>
      </c>
      <c r="L49" s="2">
        <v>0</v>
      </c>
      <c r="M49" s="2">
        <f t="shared" si="27"/>
        <v>0</v>
      </c>
      <c r="N49" s="2">
        <f t="shared" ref="N49:Y49" ca="1" si="38">IF(N$15&gt;teams,"",(N89=N100)+(N89=N111)+(N100=N111))</f>
        <v>0</v>
      </c>
      <c r="O49" s="2">
        <f t="shared" ca="1" si="38"/>
        <v>0</v>
      </c>
      <c r="P49" s="2">
        <f t="shared" ca="1" si="38"/>
        <v>0</v>
      </c>
      <c r="Q49" s="2">
        <f t="shared" ca="1" si="38"/>
        <v>0</v>
      </c>
      <c r="R49" s="2">
        <f t="shared" ca="1" si="38"/>
        <v>0</v>
      </c>
      <c r="S49" s="2">
        <f t="shared" ca="1" si="38"/>
        <v>0</v>
      </c>
      <c r="T49" s="2">
        <f t="shared" ca="1" si="38"/>
        <v>0</v>
      </c>
      <c r="U49" s="2">
        <f t="shared" ca="1" si="38"/>
        <v>0</v>
      </c>
      <c r="V49" s="2">
        <f t="shared" ca="1" si="38"/>
        <v>0</v>
      </c>
      <c r="W49" s="2">
        <f t="shared" ca="1" si="38"/>
        <v>0</v>
      </c>
      <c r="X49" s="2">
        <f t="shared" ca="1" si="38"/>
        <v>0</v>
      </c>
      <c r="Y49" s="2">
        <f t="shared" ca="1" si="38"/>
        <v>0</v>
      </c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</row>
    <row r="50" spans="1:39">
      <c r="A50" s="2" t="str">
        <v>1</v>
      </c>
      <c r="B50" s="1" t="str">
        <v>H</v>
      </c>
      <c r="C50" s="1" t="str">
        <v>07</v>
      </c>
      <c r="D50" s="1" t="str">
        <v>I</v>
      </c>
      <c r="E50" s="1" t="str">
        <v>07</v>
      </c>
      <c r="F50" s="1" t="str">
        <f t="shared" si="30"/>
        <v/>
      </c>
      <c r="G50" s="1" t="str">
        <f t="shared" si="31"/>
        <v/>
      </c>
      <c r="H50" s="1" t="b">
        <v>0</v>
      </c>
      <c r="J50" s="1">
        <v>10</v>
      </c>
      <c r="K50" s="1" t="s">
        <v>31</v>
      </c>
      <c r="L50" s="2">
        <v>0</v>
      </c>
      <c r="M50" s="2">
        <f t="shared" si="27"/>
        <v>0</v>
      </c>
      <c r="N50" s="2">
        <f t="shared" ref="N50:Y50" ca="1" si="39">IF(N$15&gt;teams,"",(N90=N101)+(N90=N112)+(N101=N112))</f>
        <v>0</v>
      </c>
      <c r="O50" s="2">
        <f t="shared" ca="1" si="39"/>
        <v>0</v>
      </c>
      <c r="P50" s="2">
        <f t="shared" ca="1" si="39"/>
        <v>0</v>
      </c>
      <c r="Q50" s="2">
        <f t="shared" ca="1" si="39"/>
        <v>0</v>
      </c>
      <c r="R50" s="2">
        <f t="shared" ca="1" si="39"/>
        <v>0</v>
      </c>
      <c r="S50" s="2">
        <f t="shared" ca="1" si="39"/>
        <v>0</v>
      </c>
      <c r="T50" s="2">
        <f t="shared" ca="1" si="39"/>
        <v>0</v>
      </c>
      <c r="U50" s="2">
        <f t="shared" ca="1" si="39"/>
        <v>0</v>
      </c>
      <c r="V50" s="2">
        <f t="shared" ca="1" si="39"/>
        <v>0</v>
      </c>
      <c r="W50" s="2">
        <f t="shared" ca="1" si="39"/>
        <v>0</v>
      </c>
      <c r="X50" s="2">
        <f t="shared" ca="1" si="39"/>
        <v>0</v>
      </c>
      <c r="Y50" s="2">
        <f t="shared" ca="1" si="39"/>
        <v>0</v>
      </c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</row>
    <row r="51" spans="1:39">
      <c r="A51" s="2" t="str">
        <v>1</v>
      </c>
      <c r="B51" s="1" t="str">
        <v>J</v>
      </c>
      <c r="C51" s="1" t="str">
        <v>07</v>
      </c>
      <c r="D51" s="1" t="str">
        <v>B</v>
      </c>
      <c r="E51" s="1" t="str">
        <v>07</v>
      </c>
      <c r="F51" s="1" t="str">
        <f t="shared" si="30"/>
        <v/>
      </c>
      <c r="G51" s="1" t="str">
        <f t="shared" si="31"/>
        <v/>
      </c>
      <c r="H51" s="1" t="b">
        <v>0</v>
      </c>
      <c r="K51" s="5" t="s">
        <v>29</v>
      </c>
      <c r="N51" s="3" t="str">
        <f>IF(N$15&gt;teams,"",INDEX(teamsList,Analysis12!N$15))</f>
        <v>A</v>
      </c>
      <c r="O51" s="3" t="str">
        <f>IF(O$15&gt;teams,"",INDEX(teamsList,Analysis12!O$15))</f>
        <v>B</v>
      </c>
      <c r="P51" s="3" t="str">
        <f>IF(P$15&gt;teams,"",INDEX(teamsList,Analysis12!P$15))</f>
        <v>C</v>
      </c>
      <c r="Q51" s="3" t="str">
        <f>IF(Q$15&gt;teams,"",INDEX(teamsList,Analysis12!Q$15))</f>
        <v>D</v>
      </c>
      <c r="R51" s="3" t="str">
        <f>IF(R$15&gt;teams,"",INDEX(teamsList,Analysis12!R$15))</f>
        <v>E</v>
      </c>
      <c r="S51" s="3" t="str">
        <f>IF(S$15&gt;teams,"",INDEX(teamsList,Analysis12!S$15))</f>
        <v>F</v>
      </c>
      <c r="T51" s="3" t="str">
        <f>IF(T$15&gt;teams,"",INDEX(teamsList,Analysis12!T$15))</f>
        <v>G</v>
      </c>
      <c r="U51" s="3" t="str">
        <f>IF(U$15&gt;teams,"",INDEX(teamsList,Analysis12!U$15))</f>
        <v>H</v>
      </c>
      <c r="V51" s="3" t="str">
        <f>IF(V$15&gt;teams,"",INDEX(teamsList,Analysis12!V$15))</f>
        <v>I</v>
      </c>
      <c r="W51" s="3" t="str">
        <f>IF(W$15&gt;teams,"",INDEX(teamsList,Analysis12!W$15))</f>
        <v>J</v>
      </c>
      <c r="X51" s="3" t="str">
        <f>IF(X$15&gt;teams,"",INDEX(teamsList,Analysis12!X$15))</f>
        <v>K</v>
      </c>
      <c r="Y51" s="3" t="str">
        <f>IF(Y$15&gt;teams,"",INDEX(teamsList,Analysis12!Y$15))</f>
        <v>L</v>
      </c>
      <c r="Z51" s="3" t="str">
        <f>IF(Z$15&gt;teams,"",INDEX(teamsList,Analysis12!Z$15))</f>
        <v/>
      </c>
      <c r="AA51" s="3" t="str">
        <f>IF(AA$15&gt;teams,"",INDEX(teamsList,Analysis12!AA$15))</f>
        <v/>
      </c>
      <c r="AB51" s="3" t="str">
        <f>IF(AB$15&gt;teams,"",INDEX(teamsList,Analysis12!AB$15))</f>
        <v/>
      </c>
      <c r="AC51" s="3" t="str">
        <f>IF(AC$15&gt;teams,"",INDEX(teamsList,Analysis12!AC$15))</f>
        <v/>
      </c>
      <c r="AD51" s="3" t="str">
        <f>IF(AD$15&gt;teams,"",INDEX(teamsList,Analysis12!AD$15))</f>
        <v/>
      </c>
      <c r="AE51" s="3" t="str">
        <f>IF(AE$15&gt;teams,"",INDEX(teamsList,Analysis12!AE$15))</f>
        <v/>
      </c>
      <c r="AF51" s="3" t="str">
        <f>IF(AF$15&gt;teams,"",INDEX(teamsList,Analysis12!AF$15))</f>
        <v/>
      </c>
      <c r="AG51" s="3" t="str">
        <f>IF(AG$15&gt;teams,"",INDEX(teamsList,Analysis12!AG$15))</f>
        <v/>
      </c>
      <c r="AH51" s="3" t="str">
        <f>IF(AH$15&gt;teams,"",INDEX(teamsList,Analysis12!AH$15))</f>
        <v/>
      </c>
      <c r="AI51" s="3" t="str">
        <f>IF(AI$15&gt;teams,"",INDEX(teamsList,Analysis12!AI$15))</f>
        <v/>
      </c>
      <c r="AJ51" s="3" t="str">
        <f>IF(AJ$15&gt;teams,"",INDEX(teamsList,Analysis12!AJ$15))</f>
        <v/>
      </c>
      <c r="AK51" s="3" t="str">
        <f>IF(AK$15&gt;teams,"",INDEX(teamsList,Analysis12!AK$15))</f>
        <v/>
      </c>
      <c r="AL51" s="3" t="str">
        <f>IF(AL$15&gt;teams,"",INDEX(teamsList,Analysis12!AL$15))</f>
        <v/>
      </c>
      <c r="AM51" s="3" t="str">
        <f>IF(AM$15&gt;teams,"",INDEX(teamsList,Analysis12!AM$15))</f>
        <v/>
      </c>
    </row>
    <row r="52" spans="1:39">
      <c r="A52" s="2" t="str">
        <v>1</v>
      </c>
      <c r="B52" s="1" t="str">
        <v>L</v>
      </c>
      <c r="C52" s="1" t="str">
        <v>07</v>
      </c>
      <c r="D52" s="1" t="str">
        <v>E</v>
      </c>
      <c r="E52" s="1" t="str">
        <v>07</v>
      </c>
      <c r="F52" s="1" t="str">
        <f t="shared" si="30"/>
        <v/>
      </c>
      <c r="G52" s="1" t="str">
        <f t="shared" si="31"/>
        <v/>
      </c>
      <c r="H52" s="1" t="b">
        <v>0</v>
      </c>
      <c r="I52" s="1" t="b">
        <f t="shared" ref="I52:I77" ca="1" si="40">IF($J52&gt;teams,"",OR(MAX(OFFSET($N52,0,0,1,teams))&gt;$M52,MIN(OFFSET($N52,0,0,1,teams))&lt;$L52))</f>
        <v>0</v>
      </c>
      <c r="J52" s="1">
        <v>1</v>
      </c>
      <c r="K52" s="3" t="s">
        <v>4</v>
      </c>
      <c r="L52" s="2">
        <f t="shared" ref="L52:L77" si="41">INT(players*rounds/(teams-1))</f>
        <v>2</v>
      </c>
      <c r="M52" s="2">
        <f t="shared" ref="M52:M57" si="42">L52+IF(MOD(players*rounds,teams-1)=0,0,1)</f>
        <v>3</v>
      </c>
      <c r="N52" s="2" t="str">
        <f t="shared" ref="N52:W61" si="43">IF(OR($J52&gt;teams,N$15&gt;teams,$K52=N$16),"",COUNTIFS($B:$B,$K52,$D:$D,N$16)+COUNTIFS($D:$D,$K52,$B:$B,N$16))</f>
        <v/>
      </c>
      <c r="O52" s="2">
        <f t="shared" si="43"/>
        <v>3</v>
      </c>
      <c r="P52" s="2">
        <f t="shared" si="43"/>
        <v>3</v>
      </c>
      <c r="Q52" s="2">
        <f t="shared" si="43"/>
        <v>2</v>
      </c>
      <c r="R52" s="2">
        <f t="shared" si="43"/>
        <v>3</v>
      </c>
      <c r="S52" s="2">
        <f t="shared" si="43"/>
        <v>3</v>
      </c>
      <c r="T52" s="2">
        <f t="shared" si="43"/>
        <v>3</v>
      </c>
      <c r="U52" s="2">
        <f t="shared" si="43"/>
        <v>2</v>
      </c>
      <c r="V52" s="2">
        <f t="shared" si="43"/>
        <v>3</v>
      </c>
      <c r="W52" s="2">
        <f t="shared" si="43"/>
        <v>2</v>
      </c>
      <c r="X52" s="2">
        <f t="shared" ref="X52:AG61" si="44">IF(OR($J52&gt;teams,X$15&gt;teams,$K52=X$16),"",COUNTIFS($B:$B,$K52,$D:$D,X$16)+COUNTIFS($D:$D,$K52,$B:$B,X$16))</f>
        <v>3</v>
      </c>
      <c r="Y52" s="2">
        <f t="shared" si="44"/>
        <v>3</v>
      </c>
      <c r="Z52" s="2" t="str">
        <f t="shared" si="44"/>
        <v/>
      </c>
      <c r="AA52" s="2" t="str">
        <f t="shared" si="44"/>
        <v/>
      </c>
      <c r="AB52" s="2" t="str">
        <f t="shared" si="44"/>
        <v/>
      </c>
      <c r="AC52" s="2" t="str">
        <f t="shared" si="44"/>
        <v/>
      </c>
      <c r="AD52" s="2" t="str">
        <f t="shared" si="44"/>
        <v/>
      </c>
      <c r="AE52" s="2" t="str">
        <f t="shared" si="44"/>
        <v/>
      </c>
      <c r="AF52" s="2" t="str">
        <f t="shared" si="44"/>
        <v/>
      </c>
      <c r="AG52" s="2" t="str">
        <f t="shared" si="44"/>
        <v/>
      </c>
      <c r="AH52" s="2" t="str">
        <f t="shared" ref="AH52:AM61" si="45">IF(OR($J52&gt;teams,AH$15&gt;teams,$K52=AH$16),"",COUNTIFS($B:$B,$K52,$D:$D,AH$16)+COUNTIFS($D:$D,$K52,$B:$B,AH$16))</f>
        <v/>
      </c>
      <c r="AI52" s="2" t="str">
        <f t="shared" si="45"/>
        <v/>
      </c>
      <c r="AJ52" s="2" t="str">
        <f t="shared" si="45"/>
        <v/>
      </c>
      <c r="AK52" s="2" t="str">
        <f t="shared" si="45"/>
        <v/>
      </c>
      <c r="AL52" s="2" t="str">
        <f t="shared" si="45"/>
        <v/>
      </c>
      <c r="AM52" s="2" t="str">
        <f t="shared" si="45"/>
        <v/>
      </c>
    </row>
    <row r="53" spans="1:39">
      <c r="A53" s="2" t="str">
        <v>1</v>
      </c>
      <c r="B53" s="1" t="str">
        <v>A</v>
      </c>
      <c r="C53" s="1" t="str">
        <v>08</v>
      </c>
      <c r="D53" s="1" t="str">
        <v>F</v>
      </c>
      <c r="E53" s="1" t="str">
        <v>08</v>
      </c>
      <c r="F53" s="1" t="str">
        <f t="shared" si="30"/>
        <v/>
      </c>
      <c r="G53" s="1" t="str">
        <f t="shared" si="31"/>
        <v/>
      </c>
      <c r="H53" s="1" t="b">
        <v>0</v>
      </c>
      <c r="I53" s="1" t="b">
        <f t="shared" ca="1" si="40"/>
        <v>0</v>
      </c>
      <c r="J53" s="1">
        <v>2</v>
      </c>
      <c r="K53" s="3" t="s">
        <v>5</v>
      </c>
      <c r="L53" s="2">
        <f t="shared" si="41"/>
        <v>2</v>
      </c>
      <c r="M53" s="2">
        <f t="shared" si="42"/>
        <v>3</v>
      </c>
      <c r="N53" s="2">
        <f t="shared" si="43"/>
        <v>3</v>
      </c>
      <c r="O53" s="2" t="str">
        <f t="shared" si="43"/>
        <v/>
      </c>
      <c r="P53" s="2">
        <f t="shared" si="43"/>
        <v>2</v>
      </c>
      <c r="Q53" s="2">
        <f t="shared" si="43"/>
        <v>3</v>
      </c>
      <c r="R53" s="2">
        <f t="shared" si="43"/>
        <v>3</v>
      </c>
      <c r="S53" s="2">
        <f t="shared" si="43"/>
        <v>3</v>
      </c>
      <c r="T53" s="2">
        <f t="shared" si="43"/>
        <v>2</v>
      </c>
      <c r="U53" s="2">
        <f t="shared" si="43"/>
        <v>3</v>
      </c>
      <c r="V53" s="2">
        <f t="shared" si="43"/>
        <v>3</v>
      </c>
      <c r="W53" s="2">
        <f t="shared" si="43"/>
        <v>3</v>
      </c>
      <c r="X53" s="2">
        <f t="shared" si="44"/>
        <v>3</v>
      </c>
      <c r="Y53" s="2">
        <f t="shared" si="44"/>
        <v>2</v>
      </c>
      <c r="Z53" s="2" t="str">
        <f t="shared" si="44"/>
        <v/>
      </c>
      <c r="AA53" s="2" t="str">
        <f t="shared" si="44"/>
        <v/>
      </c>
      <c r="AB53" s="2" t="str">
        <f t="shared" si="44"/>
        <v/>
      </c>
      <c r="AC53" s="2" t="str">
        <f t="shared" si="44"/>
        <v/>
      </c>
      <c r="AD53" s="2" t="str">
        <f t="shared" si="44"/>
        <v/>
      </c>
      <c r="AE53" s="2" t="str">
        <f t="shared" si="44"/>
        <v/>
      </c>
      <c r="AF53" s="2" t="str">
        <f t="shared" si="44"/>
        <v/>
      </c>
      <c r="AG53" s="2" t="str">
        <f t="shared" si="44"/>
        <v/>
      </c>
      <c r="AH53" s="2" t="str">
        <f t="shared" si="45"/>
        <v/>
      </c>
      <c r="AI53" s="2" t="str">
        <f t="shared" si="45"/>
        <v/>
      </c>
      <c r="AJ53" s="2" t="str">
        <f t="shared" si="45"/>
        <v/>
      </c>
      <c r="AK53" s="2" t="str">
        <f t="shared" si="45"/>
        <v/>
      </c>
      <c r="AL53" s="2" t="str">
        <f t="shared" si="45"/>
        <v/>
      </c>
      <c r="AM53" s="2" t="str">
        <f t="shared" si="45"/>
        <v/>
      </c>
    </row>
    <row r="54" spans="1:39">
      <c r="A54" s="2" t="str">
        <v>1</v>
      </c>
      <c r="B54" s="1" t="str">
        <v>C</v>
      </c>
      <c r="C54" s="1" t="str">
        <v>08</v>
      </c>
      <c r="D54" s="1" t="str">
        <v>E</v>
      </c>
      <c r="E54" s="1" t="str">
        <v>08</v>
      </c>
      <c r="F54" s="1" t="str">
        <f t="shared" si="30"/>
        <v/>
      </c>
      <c r="G54" s="1" t="str">
        <f t="shared" si="31"/>
        <v/>
      </c>
      <c r="H54" s="1" t="b">
        <v>0</v>
      </c>
      <c r="I54" s="1" t="b">
        <f t="shared" ca="1" si="40"/>
        <v>0</v>
      </c>
      <c r="J54" s="1">
        <v>3</v>
      </c>
      <c r="K54" s="3" t="s">
        <v>6</v>
      </c>
      <c r="L54" s="2">
        <f t="shared" si="41"/>
        <v>2</v>
      </c>
      <c r="M54" s="2">
        <f t="shared" si="42"/>
        <v>3</v>
      </c>
      <c r="N54" s="2">
        <f t="shared" si="43"/>
        <v>3</v>
      </c>
      <c r="O54" s="2">
        <f t="shared" si="43"/>
        <v>2</v>
      </c>
      <c r="P54" s="2" t="str">
        <f t="shared" si="43"/>
        <v/>
      </c>
      <c r="Q54" s="2">
        <f t="shared" si="43"/>
        <v>3</v>
      </c>
      <c r="R54" s="2">
        <f t="shared" si="43"/>
        <v>3</v>
      </c>
      <c r="S54" s="2">
        <f t="shared" si="43"/>
        <v>3</v>
      </c>
      <c r="T54" s="2">
        <f t="shared" si="43"/>
        <v>3</v>
      </c>
      <c r="U54" s="2">
        <f t="shared" si="43"/>
        <v>3</v>
      </c>
      <c r="V54" s="2">
        <f t="shared" si="43"/>
        <v>2</v>
      </c>
      <c r="W54" s="2">
        <f t="shared" si="43"/>
        <v>3</v>
      </c>
      <c r="X54" s="2">
        <f t="shared" si="44"/>
        <v>2</v>
      </c>
      <c r="Y54" s="2">
        <f t="shared" si="44"/>
        <v>3</v>
      </c>
      <c r="Z54" s="2" t="str">
        <f t="shared" si="44"/>
        <v/>
      </c>
      <c r="AA54" s="2" t="str">
        <f t="shared" si="44"/>
        <v/>
      </c>
      <c r="AB54" s="2" t="str">
        <f t="shared" si="44"/>
        <v/>
      </c>
      <c r="AC54" s="2" t="str">
        <f t="shared" si="44"/>
        <v/>
      </c>
      <c r="AD54" s="2" t="str">
        <f t="shared" si="44"/>
        <v/>
      </c>
      <c r="AE54" s="2" t="str">
        <f t="shared" si="44"/>
        <v/>
      </c>
      <c r="AF54" s="2" t="str">
        <f t="shared" si="44"/>
        <v/>
      </c>
      <c r="AG54" s="2" t="str">
        <f t="shared" si="44"/>
        <v/>
      </c>
      <c r="AH54" s="2" t="str">
        <f t="shared" si="45"/>
        <v/>
      </c>
      <c r="AI54" s="2" t="str">
        <f t="shared" si="45"/>
        <v/>
      </c>
      <c r="AJ54" s="2" t="str">
        <f t="shared" si="45"/>
        <v/>
      </c>
      <c r="AK54" s="2" t="str">
        <f t="shared" si="45"/>
        <v/>
      </c>
      <c r="AL54" s="2" t="str">
        <f t="shared" si="45"/>
        <v/>
      </c>
      <c r="AM54" s="2" t="str">
        <f t="shared" si="45"/>
        <v/>
      </c>
    </row>
    <row r="55" spans="1:39">
      <c r="A55" s="2" t="str">
        <v>1</v>
      </c>
      <c r="B55" s="1" t="str">
        <v>G</v>
      </c>
      <c r="C55" s="1" t="str">
        <v>08</v>
      </c>
      <c r="D55" s="1" t="str">
        <v>L</v>
      </c>
      <c r="E55" s="1" t="str">
        <v>08</v>
      </c>
      <c r="F55" s="1" t="str">
        <f t="shared" si="30"/>
        <v/>
      </c>
      <c r="G55" s="1" t="str">
        <f t="shared" si="31"/>
        <v/>
      </c>
      <c r="H55" s="1" t="b">
        <v>0</v>
      </c>
      <c r="I55" s="1" t="b">
        <f t="shared" ca="1" si="40"/>
        <v>0</v>
      </c>
      <c r="J55" s="1">
        <v>4</v>
      </c>
      <c r="K55" s="3" t="s">
        <v>7</v>
      </c>
      <c r="L55" s="2">
        <f t="shared" si="41"/>
        <v>2</v>
      </c>
      <c r="M55" s="2">
        <f t="shared" si="42"/>
        <v>3</v>
      </c>
      <c r="N55" s="2">
        <f t="shared" si="43"/>
        <v>2</v>
      </c>
      <c r="O55" s="2">
        <f t="shared" si="43"/>
        <v>3</v>
      </c>
      <c r="P55" s="2">
        <f t="shared" si="43"/>
        <v>3</v>
      </c>
      <c r="Q55" s="2" t="str">
        <f t="shared" si="43"/>
        <v/>
      </c>
      <c r="R55" s="2">
        <f t="shared" si="43"/>
        <v>3</v>
      </c>
      <c r="S55" s="2">
        <f t="shared" si="43"/>
        <v>2</v>
      </c>
      <c r="T55" s="2">
        <f t="shared" si="43"/>
        <v>3</v>
      </c>
      <c r="U55" s="2">
        <f t="shared" si="43"/>
        <v>3</v>
      </c>
      <c r="V55" s="2">
        <f t="shared" si="43"/>
        <v>3</v>
      </c>
      <c r="W55" s="2">
        <f t="shared" si="43"/>
        <v>3</v>
      </c>
      <c r="X55" s="2">
        <f t="shared" si="44"/>
        <v>3</v>
      </c>
      <c r="Y55" s="2">
        <f t="shared" si="44"/>
        <v>2</v>
      </c>
      <c r="Z55" s="2" t="str">
        <f t="shared" si="44"/>
        <v/>
      </c>
      <c r="AA55" s="2" t="str">
        <f t="shared" si="44"/>
        <v/>
      </c>
      <c r="AB55" s="2" t="str">
        <f t="shared" si="44"/>
        <v/>
      </c>
      <c r="AC55" s="2" t="str">
        <f t="shared" si="44"/>
        <v/>
      </c>
      <c r="AD55" s="2" t="str">
        <f t="shared" si="44"/>
        <v/>
      </c>
      <c r="AE55" s="2" t="str">
        <f t="shared" si="44"/>
        <v/>
      </c>
      <c r="AF55" s="2" t="str">
        <f t="shared" si="44"/>
        <v/>
      </c>
      <c r="AG55" s="2" t="str">
        <f t="shared" si="44"/>
        <v/>
      </c>
      <c r="AH55" s="2" t="str">
        <f t="shared" si="45"/>
        <v/>
      </c>
      <c r="AI55" s="2" t="str">
        <f t="shared" si="45"/>
        <v/>
      </c>
      <c r="AJ55" s="2" t="str">
        <f t="shared" si="45"/>
        <v/>
      </c>
      <c r="AK55" s="2" t="str">
        <f t="shared" si="45"/>
        <v/>
      </c>
      <c r="AL55" s="2" t="str">
        <f t="shared" si="45"/>
        <v/>
      </c>
      <c r="AM55" s="2" t="str">
        <f t="shared" si="45"/>
        <v/>
      </c>
    </row>
    <row r="56" spans="1:39">
      <c r="A56" s="2" t="str">
        <v>1</v>
      </c>
      <c r="B56" s="1" t="str">
        <v>I</v>
      </c>
      <c r="C56" s="1" t="str">
        <v>08</v>
      </c>
      <c r="D56" s="1" t="str">
        <v>H</v>
      </c>
      <c r="E56" s="1" t="str">
        <v>08</v>
      </c>
      <c r="F56" s="1" t="str">
        <f t="shared" si="30"/>
        <v/>
      </c>
      <c r="G56" s="1" t="str">
        <f t="shared" si="31"/>
        <v/>
      </c>
      <c r="H56" s="1" t="b">
        <v>0</v>
      </c>
      <c r="I56" s="1" t="b">
        <f t="shared" ca="1" si="40"/>
        <v>0</v>
      </c>
      <c r="J56" s="1">
        <v>5</v>
      </c>
      <c r="K56" s="3" t="s">
        <v>8</v>
      </c>
      <c r="L56" s="2">
        <f t="shared" si="41"/>
        <v>2</v>
      </c>
      <c r="M56" s="2">
        <f t="shared" si="42"/>
        <v>3</v>
      </c>
      <c r="N56" s="2">
        <f t="shared" si="43"/>
        <v>3</v>
      </c>
      <c r="O56" s="2">
        <f t="shared" si="43"/>
        <v>3</v>
      </c>
      <c r="P56" s="2">
        <f t="shared" si="43"/>
        <v>3</v>
      </c>
      <c r="Q56" s="2">
        <f t="shared" si="43"/>
        <v>3</v>
      </c>
      <c r="R56" s="2" t="str">
        <f t="shared" si="43"/>
        <v/>
      </c>
      <c r="S56" s="2">
        <f t="shared" si="43"/>
        <v>3</v>
      </c>
      <c r="T56" s="2">
        <f t="shared" si="43"/>
        <v>3</v>
      </c>
      <c r="U56" s="2">
        <f t="shared" si="43"/>
        <v>2</v>
      </c>
      <c r="V56" s="2">
        <f t="shared" si="43"/>
        <v>3</v>
      </c>
      <c r="W56" s="2">
        <f t="shared" si="43"/>
        <v>2</v>
      </c>
      <c r="X56" s="2">
        <f t="shared" si="44"/>
        <v>2</v>
      </c>
      <c r="Y56" s="2">
        <f t="shared" si="44"/>
        <v>3</v>
      </c>
      <c r="Z56" s="2" t="str">
        <f t="shared" si="44"/>
        <v/>
      </c>
      <c r="AA56" s="2" t="str">
        <f t="shared" si="44"/>
        <v/>
      </c>
      <c r="AB56" s="2" t="str">
        <f t="shared" si="44"/>
        <v/>
      </c>
      <c r="AC56" s="2" t="str">
        <f t="shared" si="44"/>
        <v/>
      </c>
      <c r="AD56" s="2" t="str">
        <f t="shared" si="44"/>
        <v/>
      </c>
      <c r="AE56" s="2" t="str">
        <f t="shared" si="44"/>
        <v/>
      </c>
      <c r="AF56" s="2" t="str">
        <f t="shared" si="44"/>
        <v/>
      </c>
      <c r="AG56" s="2" t="str">
        <f t="shared" si="44"/>
        <v/>
      </c>
      <c r="AH56" s="2" t="str">
        <f t="shared" si="45"/>
        <v/>
      </c>
      <c r="AI56" s="2" t="str">
        <f t="shared" si="45"/>
        <v/>
      </c>
      <c r="AJ56" s="2" t="str">
        <f t="shared" si="45"/>
        <v/>
      </c>
      <c r="AK56" s="2" t="str">
        <f t="shared" si="45"/>
        <v/>
      </c>
      <c r="AL56" s="2" t="str">
        <f t="shared" si="45"/>
        <v/>
      </c>
      <c r="AM56" s="2" t="str">
        <f t="shared" si="45"/>
        <v/>
      </c>
    </row>
    <row r="57" spans="1:39">
      <c r="A57" s="2" t="str">
        <v>1</v>
      </c>
      <c r="B57" s="1" t="str">
        <v>J</v>
      </c>
      <c r="C57" s="1" t="str">
        <v>08</v>
      </c>
      <c r="D57" s="1" t="str">
        <v>D</v>
      </c>
      <c r="E57" s="1" t="str">
        <v>08</v>
      </c>
      <c r="F57" s="1" t="str">
        <f t="shared" si="30"/>
        <v/>
      </c>
      <c r="G57" s="1" t="str">
        <f t="shared" si="31"/>
        <v/>
      </c>
      <c r="H57" s="1" t="b">
        <v>0</v>
      </c>
      <c r="I57" s="1" t="b">
        <f t="shared" ca="1" si="40"/>
        <v>0</v>
      </c>
      <c r="J57" s="1">
        <v>6</v>
      </c>
      <c r="K57" s="3" t="s">
        <v>9</v>
      </c>
      <c r="L57" s="2">
        <f t="shared" si="41"/>
        <v>2</v>
      </c>
      <c r="M57" s="2">
        <f t="shared" si="42"/>
        <v>3</v>
      </c>
      <c r="N57" s="2">
        <f t="shared" si="43"/>
        <v>3</v>
      </c>
      <c r="O57" s="2">
        <f t="shared" si="43"/>
        <v>3</v>
      </c>
      <c r="P57" s="2">
        <f t="shared" si="43"/>
        <v>3</v>
      </c>
      <c r="Q57" s="2">
        <f t="shared" si="43"/>
        <v>2</v>
      </c>
      <c r="R57" s="2">
        <f t="shared" si="43"/>
        <v>3</v>
      </c>
      <c r="S57" s="2" t="str">
        <f t="shared" si="43"/>
        <v/>
      </c>
      <c r="T57" s="2">
        <f t="shared" si="43"/>
        <v>3</v>
      </c>
      <c r="U57" s="2">
        <f t="shared" si="43"/>
        <v>3</v>
      </c>
      <c r="V57" s="2">
        <f t="shared" si="43"/>
        <v>3</v>
      </c>
      <c r="W57" s="2">
        <f t="shared" si="43"/>
        <v>2</v>
      </c>
      <c r="X57" s="2">
        <f t="shared" si="44"/>
        <v>2</v>
      </c>
      <c r="Y57" s="2">
        <f t="shared" si="44"/>
        <v>3</v>
      </c>
      <c r="Z57" s="2" t="str">
        <f t="shared" si="44"/>
        <v/>
      </c>
      <c r="AA57" s="2" t="str">
        <f t="shared" si="44"/>
        <v/>
      </c>
      <c r="AB57" s="2" t="str">
        <f t="shared" si="44"/>
        <v/>
      </c>
      <c r="AC57" s="2" t="str">
        <f t="shared" si="44"/>
        <v/>
      </c>
      <c r="AD57" s="2" t="str">
        <f t="shared" si="44"/>
        <v/>
      </c>
      <c r="AE57" s="2" t="str">
        <f t="shared" si="44"/>
        <v/>
      </c>
      <c r="AF57" s="2" t="str">
        <f t="shared" si="44"/>
        <v/>
      </c>
      <c r="AG57" s="2" t="str">
        <f t="shared" si="44"/>
        <v/>
      </c>
      <c r="AH57" s="2" t="str">
        <f t="shared" si="45"/>
        <v/>
      </c>
      <c r="AI57" s="2" t="str">
        <f t="shared" si="45"/>
        <v/>
      </c>
      <c r="AJ57" s="2" t="str">
        <f t="shared" si="45"/>
        <v/>
      </c>
      <c r="AK57" s="2" t="str">
        <f t="shared" si="45"/>
        <v/>
      </c>
      <c r="AL57" s="2" t="str">
        <f t="shared" si="45"/>
        <v/>
      </c>
      <c r="AM57" s="2" t="str">
        <f t="shared" si="45"/>
        <v/>
      </c>
    </row>
    <row r="58" spans="1:39">
      <c r="A58" s="2" t="str">
        <v>1</v>
      </c>
      <c r="B58" s="1" t="str">
        <v>K</v>
      </c>
      <c r="C58" s="1" t="str">
        <v>08</v>
      </c>
      <c r="D58" s="1" t="str">
        <v>B</v>
      </c>
      <c r="E58" s="1" t="str">
        <v>08</v>
      </c>
      <c r="F58" s="1" t="str">
        <f t="shared" si="30"/>
        <v/>
      </c>
      <c r="G58" s="1" t="str">
        <f t="shared" si="31"/>
        <v/>
      </c>
      <c r="H58" s="1" t="b">
        <v>0</v>
      </c>
      <c r="I58" s="1" t="b">
        <f t="shared" ca="1" si="40"/>
        <v>0</v>
      </c>
      <c r="J58" s="1">
        <v>7</v>
      </c>
      <c r="K58" s="3" t="s">
        <v>42</v>
      </c>
      <c r="L58" s="2">
        <f t="shared" si="41"/>
        <v>2</v>
      </c>
      <c r="M58" s="2">
        <f t="shared" ref="M58:M77" si="46">L58+IF(MOD(players*rounds,teams-1)=0,0,1)</f>
        <v>3</v>
      </c>
      <c r="N58" s="2">
        <f t="shared" si="43"/>
        <v>3</v>
      </c>
      <c r="O58" s="2">
        <f t="shared" si="43"/>
        <v>2</v>
      </c>
      <c r="P58" s="2">
        <f t="shared" si="43"/>
        <v>3</v>
      </c>
      <c r="Q58" s="2">
        <f t="shared" si="43"/>
        <v>3</v>
      </c>
      <c r="R58" s="2">
        <f t="shared" si="43"/>
        <v>3</v>
      </c>
      <c r="S58" s="2">
        <f t="shared" si="43"/>
        <v>3</v>
      </c>
      <c r="T58" s="2" t="str">
        <f t="shared" si="43"/>
        <v/>
      </c>
      <c r="U58" s="2">
        <f t="shared" si="43"/>
        <v>2</v>
      </c>
      <c r="V58" s="2">
        <f t="shared" si="43"/>
        <v>2</v>
      </c>
      <c r="W58" s="2">
        <f t="shared" si="43"/>
        <v>3</v>
      </c>
      <c r="X58" s="2">
        <f t="shared" si="44"/>
        <v>3</v>
      </c>
      <c r="Y58" s="2">
        <f t="shared" si="44"/>
        <v>3</v>
      </c>
      <c r="Z58" s="2" t="str">
        <f t="shared" si="44"/>
        <v/>
      </c>
      <c r="AA58" s="2" t="str">
        <f t="shared" si="44"/>
        <v/>
      </c>
      <c r="AB58" s="2" t="str">
        <f t="shared" si="44"/>
        <v/>
      </c>
      <c r="AC58" s="2" t="str">
        <f t="shared" si="44"/>
        <v/>
      </c>
      <c r="AD58" s="2" t="str">
        <f t="shared" si="44"/>
        <v/>
      </c>
      <c r="AE58" s="2" t="str">
        <f t="shared" si="44"/>
        <v/>
      </c>
      <c r="AF58" s="2" t="str">
        <f t="shared" si="44"/>
        <v/>
      </c>
      <c r="AG58" s="2" t="str">
        <f t="shared" si="44"/>
        <v/>
      </c>
      <c r="AH58" s="2" t="str">
        <f t="shared" si="45"/>
        <v/>
      </c>
      <c r="AI58" s="2" t="str">
        <f t="shared" si="45"/>
        <v/>
      </c>
      <c r="AJ58" s="2" t="str">
        <f t="shared" si="45"/>
        <v/>
      </c>
      <c r="AK58" s="2" t="str">
        <f t="shared" si="45"/>
        <v/>
      </c>
      <c r="AL58" s="2" t="str">
        <f t="shared" si="45"/>
        <v/>
      </c>
      <c r="AM58" s="2" t="str">
        <f t="shared" si="45"/>
        <v/>
      </c>
    </row>
    <row r="59" spans="1:39">
      <c r="A59" s="2" t="str">
        <v>1</v>
      </c>
      <c r="B59" s="1" t="str">
        <v>A</v>
      </c>
      <c r="C59" s="1" t="str">
        <v>09</v>
      </c>
      <c r="D59" s="1" t="str">
        <v>C</v>
      </c>
      <c r="E59" s="1" t="str">
        <v>09</v>
      </c>
      <c r="F59" s="1" t="str">
        <f t="shared" si="30"/>
        <v/>
      </c>
      <c r="G59" s="1" t="str">
        <f t="shared" si="31"/>
        <v/>
      </c>
      <c r="H59" s="1" t="b">
        <v>0</v>
      </c>
      <c r="I59" s="1" t="b">
        <f t="shared" ca="1" si="40"/>
        <v>0</v>
      </c>
      <c r="J59" s="1">
        <v>8</v>
      </c>
      <c r="K59" s="3" t="s">
        <v>43</v>
      </c>
      <c r="L59" s="2">
        <f t="shared" si="41"/>
        <v>2</v>
      </c>
      <c r="M59" s="2">
        <f t="shared" si="46"/>
        <v>3</v>
      </c>
      <c r="N59" s="2">
        <f t="shared" si="43"/>
        <v>2</v>
      </c>
      <c r="O59" s="2">
        <f t="shared" si="43"/>
        <v>3</v>
      </c>
      <c r="P59" s="2">
        <f t="shared" si="43"/>
        <v>3</v>
      </c>
      <c r="Q59" s="2">
        <f t="shared" si="43"/>
        <v>3</v>
      </c>
      <c r="R59" s="2">
        <f t="shared" si="43"/>
        <v>2</v>
      </c>
      <c r="S59" s="2">
        <f t="shared" si="43"/>
        <v>3</v>
      </c>
      <c r="T59" s="2">
        <f t="shared" si="43"/>
        <v>2</v>
      </c>
      <c r="U59" s="2" t="str">
        <f t="shared" si="43"/>
        <v/>
      </c>
      <c r="V59" s="2">
        <f t="shared" si="43"/>
        <v>3</v>
      </c>
      <c r="W59" s="2">
        <f t="shared" si="43"/>
        <v>3</v>
      </c>
      <c r="X59" s="2">
        <f t="shared" si="44"/>
        <v>3</v>
      </c>
      <c r="Y59" s="2">
        <f t="shared" si="44"/>
        <v>3</v>
      </c>
      <c r="Z59" s="2" t="str">
        <f t="shared" si="44"/>
        <v/>
      </c>
      <c r="AA59" s="2" t="str">
        <f t="shared" si="44"/>
        <v/>
      </c>
      <c r="AB59" s="2" t="str">
        <f t="shared" si="44"/>
        <v/>
      </c>
      <c r="AC59" s="2" t="str">
        <f t="shared" si="44"/>
        <v/>
      </c>
      <c r="AD59" s="2" t="str">
        <f t="shared" si="44"/>
        <v/>
      </c>
      <c r="AE59" s="2" t="str">
        <f t="shared" si="44"/>
        <v/>
      </c>
      <c r="AF59" s="2" t="str">
        <f t="shared" si="44"/>
        <v/>
      </c>
      <c r="AG59" s="2" t="str">
        <f t="shared" si="44"/>
        <v/>
      </c>
      <c r="AH59" s="2" t="str">
        <f t="shared" si="45"/>
        <v/>
      </c>
      <c r="AI59" s="2" t="str">
        <f t="shared" si="45"/>
        <v/>
      </c>
      <c r="AJ59" s="2" t="str">
        <f t="shared" si="45"/>
        <v/>
      </c>
      <c r="AK59" s="2" t="str">
        <f t="shared" si="45"/>
        <v/>
      </c>
      <c r="AL59" s="2" t="str">
        <f t="shared" si="45"/>
        <v/>
      </c>
      <c r="AM59" s="2" t="str">
        <f t="shared" si="45"/>
        <v/>
      </c>
    </row>
    <row r="60" spans="1:39">
      <c r="A60" s="2" t="str">
        <v>1</v>
      </c>
      <c r="B60" s="1" t="str">
        <v>D</v>
      </c>
      <c r="C60" s="1" t="str">
        <v>09</v>
      </c>
      <c r="D60" s="1" t="str">
        <v>G</v>
      </c>
      <c r="E60" s="1" t="str">
        <v>09</v>
      </c>
      <c r="F60" s="1" t="str">
        <f t="shared" si="30"/>
        <v/>
      </c>
      <c r="G60" s="1" t="str">
        <f t="shared" si="31"/>
        <v/>
      </c>
      <c r="H60" s="1" t="b">
        <v>0</v>
      </c>
      <c r="I60" s="1" t="b">
        <f t="shared" ca="1" si="40"/>
        <v>0</v>
      </c>
      <c r="J60" s="1">
        <v>9</v>
      </c>
      <c r="K60" s="3" t="s">
        <v>44</v>
      </c>
      <c r="L60" s="2">
        <f t="shared" si="41"/>
        <v>2</v>
      </c>
      <c r="M60" s="2">
        <f t="shared" si="46"/>
        <v>3</v>
      </c>
      <c r="N60" s="2">
        <f t="shared" si="43"/>
        <v>3</v>
      </c>
      <c r="O60" s="2">
        <f t="shared" si="43"/>
        <v>3</v>
      </c>
      <c r="P60" s="2">
        <f t="shared" si="43"/>
        <v>2</v>
      </c>
      <c r="Q60" s="2">
        <f t="shared" si="43"/>
        <v>3</v>
      </c>
      <c r="R60" s="2">
        <f t="shared" si="43"/>
        <v>3</v>
      </c>
      <c r="S60" s="2">
        <f t="shared" si="43"/>
        <v>3</v>
      </c>
      <c r="T60" s="2">
        <f t="shared" si="43"/>
        <v>2</v>
      </c>
      <c r="U60" s="2">
        <f t="shared" si="43"/>
        <v>3</v>
      </c>
      <c r="V60" s="2" t="str">
        <f t="shared" si="43"/>
        <v/>
      </c>
      <c r="W60" s="2">
        <f t="shared" si="43"/>
        <v>3</v>
      </c>
      <c r="X60" s="2">
        <f t="shared" si="44"/>
        <v>3</v>
      </c>
      <c r="Y60" s="2">
        <f t="shared" si="44"/>
        <v>2</v>
      </c>
      <c r="Z60" s="2" t="str">
        <f t="shared" si="44"/>
        <v/>
      </c>
      <c r="AA60" s="2" t="str">
        <f t="shared" si="44"/>
        <v/>
      </c>
      <c r="AB60" s="2" t="str">
        <f t="shared" si="44"/>
        <v/>
      </c>
      <c r="AC60" s="2" t="str">
        <f t="shared" si="44"/>
        <v/>
      </c>
      <c r="AD60" s="2" t="str">
        <f t="shared" si="44"/>
        <v/>
      </c>
      <c r="AE60" s="2" t="str">
        <f t="shared" si="44"/>
        <v/>
      </c>
      <c r="AF60" s="2" t="str">
        <f t="shared" si="44"/>
        <v/>
      </c>
      <c r="AG60" s="2" t="str">
        <f t="shared" si="44"/>
        <v/>
      </c>
      <c r="AH60" s="2" t="str">
        <f t="shared" si="45"/>
        <v/>
      </c>
      <c r="AI60" s="2" t="str">
        <f t="shared" si="45"/>
        <v/>
      </c>
      <c r="AJ60" s="2" t="str">
        <f t="shared" si="45"/>
        <v/>
      </c>
      <c r="AK60" s="2" t="str">
        <f t="shared" si="45"/>
        <v/>
      </c>
      <c r="AL60" s="2" t="str">
        <f t="shared" si="45"/>
        <v/>
      </c>
      <c r="AM60" s="2" t="str">
        <f t="shared" si="45"/>
        <v/>
      </c>
    </row>
    <row r="61" spans="1:39">
      <c r="A61" s="2" t="str">
        <v>1</v>
      </c>
      <c r="B61" s="1" t="str">
        <v>E</v>
      </c>
      <c r="C61" s="1" t="str">
        <v>09</v>
      </c>
      <c r="D61" s="1" t="str">
        <v>I</v>
      </c>
      <c r="E61" s="1" t="str">
        <v>09</v>
      </c>
      <c r="F61" s="1" t="str">
        <f t="shared" si="30"/>
        <v/>
      </c>
      <c r="G61" s="1" t="str">
        <f t="shared" si="31"/>
        <v/>
      </c>
      <c r="H61" s="1" t="b">
        <v>0</v>
      </c>
      <c r="I61" s="1" t="b">
        <f t="shared" ca="1" si="40"/>
        <v>0</v>
      </c>
      <c r="J61" s="1">
        <v>10</v>
      </c>
      <c r="K61" s="3" t="s">
        <v>45</v>
      </c>
      <c r="L61" s="2">
        <f t="shared" si="41"/>
        <v>2</v>
      </c>
      <c r="M61" s="2">
        <f t="shared" si="46"/>
        <v>3</v>
      </c>
      <c r="N61" s="2">
        <f t="shared" si="43"/>
        <v>2</v>
      </c>
      <c r="O61" s="2">
        <f t="shared" si="43"/>
        <v>3</v>
      </c>
      <c r="P61" s="2">
        <f t="shared" si="43"/>
        <v>3</v>
      </c>
      <c r="Q61" s="2">
        <f t="shared" si="43"/>
        <v>3</v>
      </c>
      <c r="R61" s="2">
        <f t="shared" si="43"/>
        <v>2</v>
      </c>
      <c r="S61" s="2">
        <f t="shared" si="43"/>
        <v>2</v>
      </c>
      <c r="T61" s="2">
        <f t="shared" si="43"/>
        <v>3</v>
      </c>
      <c r="U61" s="2">
        <f t="shared" si="43"/>
        <v>3</v>
      </c>
      <c r="V61" s="2">
        <f t="shared" si="43"/>
        <v>3</v>
      </c>
      <c r="W61" s="2" t="str">
        <f t="shared" si="43"/>
        <v/>
      </c>
      <c r="X61" s="2">
        <f t="shared" si="44"/>
        <v>3</v>
      </c>
      <c r="Y61" s="2">
        <f t="shared" si="44"/>
        <v>3</v>
      </c>
      <c r="Z61" s="2" t="str">
        <f t="shared" si="44"/>
        <v/>
      </c>
      <c r="AA61" s="2" t="str">
        <f t="shared" si="44"/>
        <v/>
      </c>
      <c r="AB61" s="2" t="str">
        <f t="shared" si="44"/>
        <v/>
      </c>
      <c r="AC61" s="2" t="str">
        <f t="shared" si="44"/>
        <v/>
      </c>
      <c r="AD61" s="2" t="str">
        <f t="shared" si="44"/>
        <v/>
      </c>
      <c r="AE61" s="2" t="str">
        <f t="shared" si="44"/>
        <v/>
      </c>
      <c r="AF61" s="2" t="str">
        <f t="shared" si="44"/>
        <v/>
      </c>
      <c r="AG61" s="2" t="str">
        <f t="shared" si="44"/>
        <v/>
      </c>
      <c r="AH61" s="2" t="str">
        <f t="shared" si="45"/>
        <v/>
      </c>
      <c r="AI61" s="2" t="str">
        <f t="shared" si="45"/>
        <v/>
      </c>
      <c r="AJ61" s="2" t="str">
        <f t="shared" si="45"/>
        <v/>
      </c>
      <c r="AK61" s="2" t="str">
        <f t="shared" si="45"/>
        <v/>
      </c>
      <c r="AL61" s="2" t="str">
        <f t="shared" si="45"/>
        <v/>
      </c>
      <c r="AM61" s="2" t="str">
        <f t="shared" si="45"/>
        <v/>
      </c>
    </row>
    <row r="62" spans="1:39">
      <c r="A62" s="2" t="str">
        <v>1</v>
      </c>
      <c r="B62" s="1" t="str">
        <v>H</v>
      </c>
      <c r="C62" s="1" t="str">
        <v>09</v>
      </c>
      <c r="D62" s="1" t="str">
        <v>F</v>
      </c>
      <c r="E62" s="1" t="str">
        <v>09</v>
      </c>
      <c r="F62" s="1" t="str">
        <f t="shared" si="30"/>
        <v/>
      </c>
      <c r="G62" s="1" t="str">
        <f t="shared" si="31"/>
        <v/>
      </c>
      <c r="H62" s="1" t="b">
        <v>0</v>
      </c>
      <c r="I62" s="1" t="b">
        <f t="shared" ca="1" si="40"/>
        <v>0</v>
      </c>
      <c r="J62" s="1">
        <v>11</v>
      </c>
      <c r="K62" s="3" t="s">
        <v>46</v>
      </c>
      <c r="L62" s="2">
        <f t="shared" si="41"/>
        <v>2</v>
      </c>
      <c r="M62" s="2">
        <f t="shared" si="46"/>
        <v>3</v>
      </c>
      <c r="N62" s="2">
        <f t="shared" ref="N62:W71" si="47">IF(OR($J62&gt;teams,N$15&gt;teams,$K62=N$16),"",COUNTIFS($B:$B,$K62,$D:$D,N$16)+COUNTIFS($D:$D,$K62,$B:$B,N$16))</f>
        <v>3</v>
      </c>
      <c r="O62" s="2">
        <f t="shared" si="47"/>
        <v>3</v>
      </c>
      <c r="P62" s="2">
        <f t="shared" si="47"/>
        <v>2</v>
      </c>
      <c r="Q62" s="2">
        <f t="shared" si="47"/>
        <v>3</v>
      </c>
      <c r="R62" s="2">
        <f t="shared" si="47"/>
        <v>2</v>
      </c>
      <c r="S62" s="2">
        <f t="shared" si="47"/>
        <v>2</v>
      </c>
      <c r="T62" s="2">
        <f t="shared" si="47"/>
        <v>3</v>
      </c>
      <c r="U62" s="2">
        <f t="shared" si="47"/>
        <v>3</v>
      </c>
      <c r="V62" s="2">
        <f t="shared" si="47"/>
        <v>3</v>
      </c>
      <c r="W62" s="2">
        <f t="shared" si="47"/>
        <v>3</v>
      </c>
      <c r="X62" s="2" t="str">
        <f t="shared" ref="X62:AG71" si="48">IF(OR($J62&gt;teams,X$15&gt;teams,$K62=X$16),"",COUNTIFS($B:$B,$K62,$D:$D,X$16)+COUNTIFS($D:$D,$K62,$B:$B,X$16))</f>
        <v/>
      </c>
      <c r="Y62" s="2">
        <f t="shared" si="48"/>
        <v>3</v>
      </c>
      <c r="Z62" s="2" t="str">
        <f t="shared" si="48"/>
        <v/>
      </c>
      <c r="AA62" s="2" t="str">
        <f t="shared" si="48"/>
        <v/>
      </c>
      <c r="AB62" s="2" t="str">
        <f t="shared" si="48"/>
        <v/>
      </c>
      <c r="AC62" s="2" t="str">
        <f t="shared" si="48"/>
        <v/>
      </c>
      <c r="AD62" s="2" t="str">
        <f t="shared" si="48"/>
        <v/>
      </c>
      <c r="AE62" s="2" t="str">
        <f t="shared" si="48"/>
        <v/>
      </c>
      <c r="AF62" s="2" t="str">
        <f t="shared" si="48"/>
        <v/>
      </c>
      <c r="AG62" s="2" t="str">
        <f t="shared" si="48"/>
        <v/>
      </c>
      <c r="AH62" s="2" t="str">
        <f t="shared" ref="AH62:AM71" si="49">IF(OR($J62&gt;teams,AH$15&gt;teams,$K62=AH$16),"",COUNTIFS($B:$B,$K62,$D:$D,AH$16)+COUNTIFS($D:$D,$K62,$B:$B,AH$16))</f>
        <v/>
      </c>
      <c r="AI62" s="2" t="str">
        <f t="shared" si="49"/>
        <v/>
      </c>
      <c r="AJ62" s="2" t="str">
        <f t="shared" si="49"/>
        <v/>
      </c>
      <c r="AK62" s="2" t="str">
        <f t="shared" si="49"/>
        <v/>
      </c>
      <c r="AL62" s="2" t="str">
        <f t="shared" si="49"/>
        <v/>
      </c>
      <c r="AM62" s="2" t="str">
        <f t="shared" si="49"/>
        <v/>
      </c>
    </row>
    <row r="63" spans="1:39">
      <c r="A63" s="2" t="str">
        <v>1</v>
      </c>
      <c r="B63" s="1" t="str">
        <v>J</v>
      </c>
      <c r="C63" s="1" t="str">
        <v>09</v>
      </c>
      <c r="D63" s="1" t="str">
        <v>K</v>
      </c>
      <c r="E63" s="1" t="str">
        <v>09</v>
      </c>
      <c r="F63" s="1" t="str">
        <f t="shared" si="30"/>
        <v/>
      </c>
      <c r="G63" s="1" t="str">
        <f t="shared" si="31"/>
        <v/>
      </c>
      <c r="H63" s="1" t="b">
        <v>0</v>
      </c>
      <c r="I63" s="1" t="b">
        <f t="shared" ca="1" si="40"/>
        <v>0</v>
      </c>
      <c r="J63" s="1">
        <v>12</v>
      </c>
      <c r="K63" s="3" t="s">
        <v>47</v>
      </c>
      <c r="L63" s="2">
        <f t="shared" si="41"/>
        <v>2</v>
      </c>
      <c r="M63" s="2">
        <f t="shared" si="46"/>
        <v>3</v>
      </c>
      <c r="N63" s="2">
        <f t="shared" si="47"/>
        <v>3</v>
      </c>
      <c r="O63" s="2">
        <f t="shared" si="47"/>
        <v>2</v>
      </c>
      <c r="P63" s="2">
        <f t="shared" si="47"/>
        <v>3</v>
      </c>
      <c r="Q63" s="2">
        <f t="shared" si="47"/>
        <v>2</v>
      </c>
      <c r="R63" s="2">
        <f t="shared" si="47"/>
        <v>3</v>
      </c>
      <c r="S63" s="2">
        <f t="shared" si="47"/>
        <v>3</v>
      </c>
      <c r="T63" s="2">
        <f t="shared" si="47"/>
        <v>3</v>
      </c>
      <c r="U63" s="2">
        <f t="shared" si="47"/>
        <v>3</v>
      </c>
      <c r="V63" s="2">
        <f t="shared" si="47"/>
        <v>2</v>
      </c>
      <c r="W63" s="2">
        <f t="shared" si="47"/>
        <v>3</v>
      </c>
      <c r="X63" s="2">
        <f t="shared" si="48"/>
        <v>3</v>
      </c>
      <c r="Y63" s="2" t="str">
        <f t="shared" si="48"/>
        <v/>
      </c>
      <c r="Z63" s="2" t="str">
        <f t="shared" si="48"/>
        <v/>
      </c>
      <c r="AA63" s="2" t="str">
        <f t="shared" si="48"/>
        <v/>
      </c>
      <c r="AB63" s="2" t="str">
        <f t="shared" si="48"/>
        <v/>
      </c>
      <c r="AC63" s="2" t="str">
        <f t="shared" si="48"/>
        <v/>
      </c>
      <c r="AD63" s="2" t="str">
        <f t="shared" si="48"/>
        <v/>
      </c>
      <c r="AE63" s="2" t="str">
        <f t="shared" si="48"/>
        <v/>
      </c>
      <c r="AF63" s="2" t="str">
        <f t="shared" si="48"/>
        <v/>
      </c>
      <c r="AG63" s="2" t="str">
        <f t="shared" si="48"/>
        <v/>
      </c>
      <c r="AH63" s="2" t="str">
        <f t="shared" si="49"/>
        <v/>
      </c>
      <c r="AI63" s="2" t="str">
        <f t="shared" si="49"/>
        <v/>
      </c>
      <c r="AJ63" s="2" t="str">
        <f t="shared" si="49"/>
        <v/>
      </c>
      <c r="AK63" s="2" t="str">
        <f t="shared" si="49"/>
        <v/>
      </c>
      <c r="AL63" s="2" t="str">
        <f t="shared" si="49"/>
        <v/>
      </c>
      <c r="AM63" s="2" t="str">
        <f t="shared" si="49"/>
        <v/>
      </c>
    </row>
    <row r="64" spans="1:39">
      <c r="A64" s="2" t="str">
        <v>1</v>
      </c>
      <c r="B64" s="1" t="str">
        <v>L</v>
      </c>
      <c r="C64" s="1" t="str">
        <v>09</v>
      </c>
      <c r="D64" s="1" t="str">
        <v>B</v>
      </c>
      <c r="E64" s="1" t="str">
        <v>09</v>
      </c>
      <c r="F64" s="1" t="str">
        <f t="shared" si="30"/>
        <v/>
      </c>
      <c r="G64" s="1" t="str">
        <f t="shared" si="31"/>
        <v/>
      </c>
      <c r="H64" s="1" t="b">
        <v>0</v>
      </c>
      <c r="I64" s="1" t="str">
        <f t="shared" ca="1" si="40"/>
        <v/>
      </c>
      <c r="J64" s="1">
        <v>13</v>
      </c>
      <c r="K64" s="3" t="s">
        <v>48</v>
      </c>
      <c r="L64" s="2">
        <f t="shared" si="41"/>
        <v>2</v>
      </c>
      <c r="M64" s="2">
        <f t="shared" si="46"/>
        <v>3</v>
      </c>
      <c r="N64" s="2" t="str">
        <f t="shared" si="47"/>
        <v/>
      </c>
      <c r="O64" s="2" t="str">
        <f t="shared" si="47"/>
        <v/>
      </c>
      <c r="P64" s="2" t="str">
        <f t="shared" si="47"/>
        <v/>
      </c>
      <c r="Q64" s="2" t="str">
        <f t="shared" si="47"/>
        <v/>
      </c>
      <c r="R64" s="2" t="str">
        <f t="shared" si="47"/>
        <v/>
      </c>
      <c r="S64" s="2" t="str">
        <f t="shared" si="47"/>
        <v/>
      </c>
      <c r="T64" s="2" t="str">
        <f t="shared" si="47"/>
        <v/>
      </c>
      <c r="U64" s="2" t="str">
        <f t="shared" si="47"/>
        <v/>
      </c>
      <c r="V64" s="2" t="str">
        <f t="shared" si="47"/>
        <v/>
      </c>
      <c r="W64" s="2" t="str">
        <f t="shared" si="47"/>
        <v/>
      </c>
      <c r="X64" s="2" t="str">
        <f t="shared" si="48"/>
        <v/>
      </c>
      <c r="Y64" s="2" t="str">
        <f t="shared" si="48"/>
        <v/>
      </c>
      <c r="Z64" s="2" t="str">
        <f t="shared" si="48"/>
        <v/>
      </c>
      <c r="AA64" s="2" t="str">
        <f t="shared" si="48"/>
        <v/>
      </c>
      <c r="AB64" s="2" t="str">
        <f t="shared" si="48"/>
        <v/>
      </c>
      <c r="AC64" s="2" t="str">
        <f t="shared" si="48"/>
        <v/>
      </c>
      <c r="AD64" s="2" t="str">
        <f t="shared" si="48"/>
        <v/>
      </c>
      <c r="AE64" s="2" t="str">
        <f t="shared" si="48"/>
        <v/>
      </c>
      <c r="AF64" s="2" t="str">
        <f t="shared" si="48"/>
        <v/>
      </c>
      <c r="AG64" s="2" t="str">
        <f t="shared" si="48"/>
        <v/>
      </c>
      <c r="AH64" s="2" t="str">
        <f t="shared" si="49"/>
        <v/>
      </c>
      <c r="AI64" s="2" t="str">
        <f t="shared" si="49"/>
        <v/>
      </c>
      <c r="AJ64" s="2" t="str">
        <f t="shared" si="49"/>
        <v/>
      </c>
      <c r="AK64" s="2" t="str">
        <f t="shared" si="49"/>
        <v/>
      </c>
      <c r="AL64" s="2" t="str">
        <f t="shared" si="49"/>
        <v/>
      </c>
      <c r="AM64" s="2" t="str">
        <f t="shared" si="49"/>
        <v/>
      </c>
    </row>
    <row r="65" spans="1:39">
      <c r="A65" s="2" t="str">
        <v>1</v>
      </c>
      <c r="B65" s="1" t="str">
        <v>B</v>
      </c>
      <c r="C65" s="1" t="str">
        <v>10</v>
      </c>
      <c r="D65" s="1" t="str">
        <v>H</v>
      </c>
      <c r="E65" s="1" t="str">
        <v>10</v>
      </c>
      <c r="F65" s="1" t="str">
        <f t="shared" si="30"/>
        <v/>
      </c>
      <c r="G65" s="1" t="str">
        <f t="shared" si="31"/>
        <v/>
      </c>
      <c r="H65" s="1" t="b">
        <v>0</v>
      </c>
      <c r="I65" s="1" t="str">
        <f t="shared" ca="1" si="40"/>
        <v/>
      </c>
      <c r="J65" s="1">
        <v>14</v>
      </c>
      <c r="K65" s="3" t="s">
        <v>49</v>
      </c>
      <c r="L65" s="2">
        <f t="shared" si="41"/>
        <v>2</v>
      </c>
      <c r="M65" s="2">
        <f t="shared" si="46"/>
        <v>3</v>
      </c>
      <c r="N65" s="2" t="str">
        <f t="shared" si="47"/>
        <v/>
      </c>
      <c r="O65" s="2" t="str">
        <f t="shared" si="47"/>
        <v/>
      </c>
      <c r="P65" s="2" t="str">
        <f t="shared" si="47"/>
        <v/>
      </c>
      <c r="Q65" s="2" t="str">
        <f t="shared" si="47"/>
        <v/>
      </c>
      <c r="R65" s="2" t="str">
        <f t="shared" si="47"/>
        <v/>
      </c>
      <c r="S65" s="2" t="str">
        <f t="shared" si="47"/>
        <v/>
      </c>
      <c r="T65" s="2" t="str">
        <f t="shared" si="47"/>
        <v/>
      </c>
      <c r="U65" s="2" t="str">
        <f t="shared" si="47"/>
        <v/>
      </c>
      <c r="V65" s="2" t="str">
        <f t="shared" si="47"/>
        <v/>
      </c>
      <c r="W65" s="2" t="str">
        <f t="shared" si="47"/>
        <v/>
      </c>
      <c r="X65" s="2" t="str">
        <f t="shared" si="48"/>
        <v/>
      </c>
      <c r="Y65" s="2" t="str">
        <f t="shared" si="48"/>
        <v/>
      </c>
      <c r="Z65" s="2" t="str">
        <f t="shared" si="48"/>
        <v/>
      </c>
      <c r="AA65" s="2" t="str">
        <f t="shared" si="48"/>
        <v/>
      </c>
      <c r="AB65" s="2" t="str">
        <f t="shared" si="48"/>
        <v/>
      </c>
      <c r="AC65" s="2" t="str">
        <f t="shared" si="48"/>
        <v/>
      </c>
      <c r="AD65" s="2" t="str">
        <f t="shared" si="48"/>
        <v/>
      </c>
      <c r="AE65" s="2" t="str">
        <f t="shared" si="48"/>
        <v/>
      </c>
      <c r="AF65" s="2" t="str">
        <f t="shared" si="48"/>
        <v/>
      </c>
      <c r="AG65" s="2" t="str">
        <f t="shared" si="48"/>
        <v/>
      </c>
      <c r="AH65" s="2" t="str">
        <f t="shared" si="49"/>
        <v/>
      </c>
      <c r="AI65" s="2" t="str">
        <f t="shared" si="49"/>
        <v/>
      </c>
      <c r="AJ65" s="2" t="str">
        <f t="shared" si="49"/>
        <v/>
      </c>
      <c r="AK65" s="2" t="str">
        <f t="shared" si="49"/>
        <v/>
      </c>
      <c r="AL65" s="2" t="str">
        <f t="shared" si="49"/>
        <v/>
      </c>
      <c r="AM65" s="2" t="str">
        <f t="shared" si="49"/>
        <v/>
      </c>
    </row>
    <row r="66" spans="1:39">
      <c r="A66" s="2" t="str">
        <v>1</v>
      </c>
      <c r="B66" s="1" t="str">
        <v>C</v>
      </c>
      <c r="C66" s="1" t="str">
        <v>10</v>
      </c>
      <c r="D66" s="1" t="str">
        <v>L</v>
      </c>
      <c r="E66" s="1" t="str">
        <v>10</v>
      </c>
      <c r="F66" s="1" t="str">
        <f t="shared" si="30"/>
        <v/>
      </c>
      <c r="G66" s="1" t="str">
        <f t="shared" si="31"/>
        <v/>
      </c>
      <c r="H66" s="1" t="b">
        <v>0</v>
      </c>
      <c r="I66" s="1" t="str">
        <f t="shared" ca="1" si="40"/>
        <v/>
      </c>
      <c r="J66" s="1">
        <v>15</v>
      </c>
      <c r="K66" s="3" t="s">
        <v>50</v>
      </c>
      <c r="L66" s="2">
        <f t="shared" si="41"/>
        <v>2</v>
      </c>
      <c r="M66" s="2">
        <f t="shared" si="46"/>
        <v>3</v>
      </c>
      <c r="N66" s="2" t="str">
        <f t="shared" si="47"/>
        <v/>
      </c>
      <c r="O66" s="2" t="str">
        <f t="shared" si="47"/>
        <v/>
      </c>
      <c r="P66" s="2" t="str">
        <f t="shared" si="47"/>
        <v/>
      </c>
      <c r="Q66" s="2" t="str">
        <f t="shared" si="47"/>
        <v/>
      </c>
      <c r="R66" s="2" t="str">
        <f t="shared" si="47"/>
        <v/>
      </c>
      <c r="S66" s="2" t="str">
        <f t="shared" si="47"/>
        <v/>
      </c>
      <c r="T66" s="2" t="str">
        <f t="shared" si="47"/>
        <v/>
      </c>
      <c r="U66" s="2" t="str">
        <f t="shared" si="47"/>
        <v/>
      </c>
      <c r="V66" s="2" t="str">
        <f t="shared" si="47"/>
        <v/>
      </c>
      <c r="W66" s="2" t="str">
        <f t="shared" si="47"/>
        <v/>
      </c>
      <c r="X66" s="2" t="str">
        <f t="shared" si="48"/>
        <v/>
      </c>
      <c r="Y66" s="2" t="str">
        <f t="shared" si="48"/>
        <v/>
      </c>
      <c r="Z66" s="2" t="str">
        <f t="shared" si="48"/>
        <v/>
      </c>
      <c r="AA66" s="2" t="str">
        <f t="shared" si="48"/>
        <v/>
      </c>
      <c r="AB66" s="2" t="str">
        <f t="shared" si="48"/>
        <v/>
      </c>
      <c r="AC66" s="2" t="str">
        <f t="shared" si="48"/>
        <v/>
      </c>
      <c r="AD66" s="2" t="str">
        <f t="shared" si="48"/>
        <v/>
      </c>
      <c r="AE66" s="2" t="str">
        <f t="shared" si="48"/>
        <v/>
      </c>
      <c r="AF66" s="2" t="str">
        <f t="shared" si="48"/>
        <v/>
      </c>
      <c r="AG66" s="2" t="str">
        <f t="shared" si="48"/>
        <v/>
      </c>
      <c r="AH66" s="2" t="str">
        <f t="shared" si="49"/>
        <v/>
      </c>
      <c r="AI66" s="2" t="str">
        <f t="shared" si="49"/>
        <v/>
      </c>
      <c r="AJ66" s="2" t="str">
        <f t="shared" si="49"/>
        <v/>
      </c>
      <c r="AK66" s="2" t="str">
        <f t="shared" si="49"/>
        <v/>
      </c>
      <c r="AL66" s="2" t="str">
        <f t="shared" si="49"/>
        <v/>
      </c>
      <c r="AM66" s="2" t="str">
        <f t="shared" si="49"/>
        <v/>
      </c>
    </row>
    <row r="67" spans="1:39">
      <c r="A67" s="2" t="str">
        <v>1</v>
      </c>
      <c r="B67" s="1" t="str">
        <v>E</v>
      </c>
      <c r="C67" s="1" t="str">
        <v>10</v>
      </c>
      <c r="D67" s="1" t="str">
        <v>A</v>
      </c>
      <c r="E67" s="1" t="str">
        <v>10</v>
      </c>
      <c r="F67" s="1" t="str">
        <f t="shared" si="30"/>
        <v/>
      </c>
      <c r="G67" s="1" t="str">
        <f t="shared" si="31"/>
        <v/>
      </c>
      <c r="H67" s="1" t="b">
        <v>0</v>
      </c>
      <c r="I67" s="1" t="str">
        <f t="shared" ca="1" si="40"/>
        <v/>
      </c>
      <c r="J67" s="1">
        <v>16</v>
      </c>
      <c r="K67" s="3" t="s">
        <v>51</v>
      </c>
      <c r="L67" s="2">
        <f t="shared" si="41"/>
        <v>2</v>
      </c>
      <c r="M67" s="2">
        <f t="shared" si="46"/>
        <v>3</v>
      </c>
      <c r="N67" s="2" t="str">
        <f t="shared" si="47"/>
        <v/>
      </c>
      <c r="O67" s="2" t="str">
        <f t="shared" si="47"/>
        <v/>
      </c>
      <c r="P67" s="2" t="str">
        <f t="shared" si="47"/>
        <v/>
      </c>
      <c r="Q67" s="2" t="str">
        <f t="shared" si="47"/>
        <v/>
      </c>
      <c r="R67" s="2" t="str">
        <f t="shared" si="47"/>
        <v/>
      </c>
      <c r="S67" s="2" t="str">
        <f t="shared" si="47"/>
        <v/>
      </c>
      <c r="T67" s="2" t="str">
        <f t="shared" si="47"/>
        <v/>
      </c>
      <c r="U67" s="2" t="str">
        <f t="shared" si="47"/>
        <v/>
      </c>
      <c r="V67" s="2" t="str">
        <f t="shared" si="47"/>
        <v/>
      </c>
      <c r="W67" s="2" t="str">
        <f t="shared" si="47"/>
        <v/>
      </c>
      <c r="X67" s="2" t="str">
        <f t="shared" si="48"/>
        <v/>
      </c>
      <c r="Y67" s="2" t="str">
        <f t="shared" si="48"/>
        <v/>
      </c>
      <c r="Z67" s="2" t="str">
        <f t="shared" si="48"/>
        <v/>
      </c>
      <c r="AA67" s="2" t="str">
        <f t="shared" si="48"/>
        <v/>
      </c>
      <c r="AB67" s="2" t="str">
        <f t="shared" si="48"/>
        <v/>
      </c>
      <c r="AC67" s="2" t="str">
        <f t="shared" si="48"/>
        <v/>
      </c>
      <c r="AD67" s="2" t="str">
        <f t="shared" si="48"/>
        <v/>
      </c>
      <c r="AE67" s="2" t="str">
        <f t="shared" si="48"/>
        <v/>
      </c>
      <c r="AF67" s="2" t="str">
        <f t="shared" si="48"/>
        <v/>
      </c>
      <c r="AG67" s="2" t="str">
        <f t="shared" si="48"/>
        <v/>
      </c>
      <c r="AH67" s="2" t="str">
        <f t="shared" si="49"/>
        <v/>
      </c>
      <c r="AI67" s="2" t="str">
        <f t="shared" si="49"/>
        <v/>
      </c>
      <c r="AJ67" s="2" t="str">
        <f t="shared" si="49"/>
        <v/>
      </c>
      <c r="AK67" s="2" t="str">
        <f t="shared" si="49"/>
        <v/>
      </c>
      <c r="AL67" s="2" t="str">
        <f t="shared" si="49"/>
        <v/>
      </c>
      <c r="AM67" s="2" t="str">
        <f t="shared" si="49"/>
        <v/>
      </c>
    </row>
    <row r="68" spans="1:39">
      <c r="A68" s="2" t="str">
        <v>1</v>
      </c>
      <c r="B68" s="1" t="str">
        <v>F</v>
      </c>
      <c r="C68" s="1" t="str">
        <v>10</v>
      </c>
      <c r="D68" s="1" t="str">
        <v>D</v>
      </c>
      <c r="E68" s="1" t="str">
        <v>10</v>
      </c>
      <c r="F68" s="1" t="str">
        <f t="shared" si="30"/>
        <v/>
      </c>
      <c r="G68" s="1" t="str">
        <f t="shared" si="31"/>
        <v/>
      </c>
      <c r="H68" s="1" t="b">
        <v>0</v>
      </c>
      <c r="I68" s="1" t="str">
        <f t="shared" ca="1" si="40"/>
        <v/>
      </c>
      <c r="J68" s="1">
        <v>17</v>
      </c>
      <c r="K68" s="3" t="s">
        <v>14</v>
      </c>
      <c r="L68" s="2">
        <f t="shared" si="41"/>
        <v>2</v>
      </c>
      <c r="M68" s="2">
        <f t="shared" si="46"/>
        <v>3</v>
      </c>
      <c r="N68" s="2" t="str">
        <f t="shared" si="47"/>
        <v/>
      </c>
      <c r="O68" s="2" t="str">
        <f t="shared" si="47"/>
        <v/>
      </c>
      <c r="P68" s="2" t="str">
        <f t="shared" si="47"/>
        <v/>
      </c>
      <c r="Q68" s="2" t="str">
        <f t="shared" si="47"/>
        <v/>
      </c>
      <c r="R68" s="2" t="str">
        <f t="shared" si="47"/>
        <v/>
      </c>
      <c r="S68" s="2" t="str">
        <f t="shared" si="47"/>
        <v/>
      </c>
      <c r="T68" s="2" t="str">
        <f t="shared" si="47"/>
        <v/>
      </c>
      <c r="U68" s="2" t="str">
        <f t="shared" si="47"/>
        <v/>
      </c>
      <c r="V68" s="2" t="str">
        <f t="shared" si="47"/>
        <v/>
      </c>
      <c r="W68" s="2" t="str">
        <f t="shared" si="47"/>
        <v/>
      </c>
      <c r="X68" s="2" t="str">
        <f t="shared" si="48"/>
        <v/>
      </c>
      <c r="Y68" s="2" t="str">
        <f t="shared" si="48"/>
        <v/>
      </c>
      <c r="Z68" s="2" t="str">
        <f t="shared" si="48"/>
        <v/>
      </c>
      <c r="AA68" s="2" t="str">
        <f t="shared" si="48"/>
        <v/>
      </c>
      <c r="AB68" s="2" t="str">
        <f t="shared" si="48"/>
        <v/>
      </c>
      <c r="AC68" s="2" t="str">
        <f t="shared" si="48"/>
        <v/>
      </c>
      <c r="AD68" s="2" t="str">
        <f t="shared" si="48"/>
        <v/>
      </c>
      <c r="AE68" s="2" t="str">
        <f t="shared" si="48"/>
        <v/>
      </c>
      <c r="AF68" s="2" t="str">
        <f t="shared" si="48"/>
        <v/>
      </c>
      <c r="AG68" s="2" t="str">
        <f t="shared" si="48"/>
        <v/>
      </c>
      <c r="AH68" s="2" t="str">
        <f t="shared" si="49"/>
        <v/>
      </c>
      <c r="AI68" s="2" t="str">
        <f t="shared" si="49"/>
        <v/>
      </c>
      <c r="AJ68" s="2" t="str">
        <f t="shared" si="49"/>
        <v/>
      </c>
      <c r="AK68" s="2" t="str">
        <f t="shared" si="49"/>
        <v/>
      </c>
      <c r="AL68" s="2" t="str">
        <f t="shared" si="49"/>
        <v/>
      </c>
      <c r="AM68" s="2" t="str">
        <f t="shared" si="49"/>
        <v/>
      </c>
    </row>
    <row r="69" spans="1:39">
      <c r="A69" s="2" t="str">
        <v>1</v>
      </c>
      <c r="B69" s="1" t="str">
        <v>I</v>
      </c>
      <c r="C69" s="1" t="str">
        <v>10</v>
      </c>
      <c r="D69" s="1" t="str">
        <v>J</v>
      </c>
      <c r="E69" s="1" t="str">
        <v>10</v>
      </c>
      <c r="F69" s="1" t="str">
        <f t="shared" si="30"/>
        <v/>
      </c>
      <c r="G69" s="1" t="str">
        <f t="shared" si="31"/>
        <v/>
      </c>
      <c r="H69" s="1" t="b">
        <v>0</v>
      </c>
      <c r="I69" s="1" t="str">
        <f t="shared" ca="1" si="40"/>
        <v/>
      </c>
      <c r="J69" s="1">
        <v>18</v>
      </c>
      <c r="K69" s="3" t="s">
        <v>52</v>
      </c>
      <c r="L69" s="2">
        <f t="shared" si="41"/>
        <v>2</v>
      </c>
      <c r="M69" s="2">
        <f t="shared" si="46"/>
        <v>3</v>
      </c>
      <c r="N69" s="2" t="str">
        <f t="shared" si="47"/>
        <v/>
      </c>
      <c r="O69" s="2" t="str">
        <f t="shared" si="47"/>
        <v/>
      </c>
      <c r="P69" s="2" t="str">
        <f t="shared" si="47"/>
        <v/>
      </c>
      <c r="Q69" s="2" t="str">
        <f t="shared" si="47"/>
        <v/>
      </c>
      <c r="R69" s="2" t="str">
        <f t="shared" si="47"/>
        <v/>
      </c>
      <c r="S69" s="2" t="str">
        <f t="shared" si="47"/>
        <v/>
      </c>
      <c r="T69" s="2" t="str">
        <f t="shared" si="47"/>
        <v/>
      </c>
      <c r="U69" s="2" t="str">
        <f t="shared" si="47"/>
        <v/>
      </c>
      <c r="V69" s="2" t="str">
        <f t="shared" si="47"/>
        <v/>
      </c>
      <c r="W69" s="2" t="str">
        <f t="shared" si="47"/>
        <v/>
      </c>
      <c r="X69" s="2" t="str">
        <f t="shared" si="48"/>
        <v/>
      </c>
      <c r="Y69" s="2" t="str">
        <f t="shared" si="48"/>
        <v/>
      </c>
      <c r="Z69" s="2" t="str">
        <f t="shared" si="48"/>
        <v/>
      </c>
      <c r="AA69" s="2" t="str">
        <f t="shared" si="48"/>
        <v/>
      </c>
      <c r="AB69" s="2" t="str">
        <f t="shared" si="48"/>
        <v/>
      </c>
      <c r="AC69" s="2" t="str">
        <f t="shared" si="48"/>
        <v/>
      </c>
      <c r="AD69" s="2" t="str">
        <f t="shared" si="48"/>
        <v/>
      </c>
      <c r="AE69" s="2" t="str">
        <f t="shared" si="48"/>
        <v/>
      </c>
      <c r="AF69" s="2" t="str">
        <f t="shared" si="48"/>
        <v/>
      </c>
      <c r="AG69" s="2" t="str">
        <f t="shared" si="48"/>
        <v/>
      </c>
      <c r="AH69" s="2" t="str">
        <f t="shared" si="49"/>
        <v/>
      </c>
      <c r="AI69" s="2" t="str">
        <f t="shared" si="49"/>
        <v/>
      </c>
      <c r="AJ69" s="2" t="str">
        <f t="shared" si="49"/>
        <v/>
      </c>
      <c r="AK69" s="2" t="str">
        <f t="shared" si="49"/>
        <v/>
      </c>
      <c r="AL69" s="2" t="str">
        <f t="shared" si="49"/>
        <v/>
      </c>
      <c r="AM69" s="2" t="str">
        <f t="shared" si="49"/>
        <v/>
      </c>
    </row>
    <row r="70" spans="1:39">
      <c r="A70" s="2" t="str">
        <v>1</v>
      </c>
      <c r="B70" s="1" t="str">
        <v>K</v>
      </c>
      <c r="C70" s="1" t="str">
        <v>10</v>
      </c>
      <c r="D70" s="1" t="str">
        <v>G</v>
      </c>
      <c r="E70" s="1" t="str">
        <v>10</v>
      </c>
      <c r="F70" s="1" t="str">
        <f t="shared" si="30"/>
        <v/>
      </c>
      <c r="G70" s="1" t="str">
        <f t="shared" si="31"/>
        <v/>
      </c>
      <c r="H70" s="1" t="b">
        <v>0</v>
      </c>
      <c r="I70" s="1" t="str">
        <f t="shared" ca="1" si="40"/>
        <v/>
      </c>
      <c r="J70" s="1">
        <v>19</v>
      </c>
      <c r="K70" s="3" t="s">
        <v>53</v>
      </c>
      <c r="L70" s="2">
        <f t="shared" si="41"/>
        <v>2</v>
      </c>
      <c r="M70" s="2">
        <f t="shared" si="46"/>
        <v>3</v>
      </c>
      <c r="N70" s="2" t="str">
        <f t="shared" si="47"/>
        <v/>
      </c>
      <c r="O70" s="2" t="str">
        <f t="shared" si="47"/>
        <v/>
      </c>
      <c r="P70" s="2" t="str">
        <f t="shared" si="47"/>
        <v/>
      </c>
      <c r="Q70" s="2" t="str">
        <f t="shared" si="47"/>
        <v/>
      </c>
      <c r="R70" s="2" t="str">
        <f t="shared" si="47"/>
        <v/>
      </c>
      <c r="S70" s="2" t="str">
        <f t="shared" si="47"/>
        <v/>
      </c>
      <c r="T70" s="2" t="str">
        <f t="shared" si="47"/>
        <v/>
      </c>
      <c r="U70" s="2" t="str">
        <f t="shared" si="47"/>
        <v/>
      </c>
      <c r="V70" s="2" t="str">
        <f t="shared" si="47"/>
        <v/>
      </c>
      <c r="W70" s="2" t="str">
        <f t="shared" si="47"/>
        <v/>
      </c>
      <c r="X70" s="2" t="str">
        <f t="shared" si="48"/>
        <v/>
      </c>
      <c r="Y70" s="2" t="str">
        <f t="shared" si="48"/>
        <v/>
      </c>
      <c r="Z70" s="2" t="str">
        <f t="shared" si="48"/>
        <v/>
      </c>
      <c r="AA70" s="2" t="str">
        <f t="shared" si="48"/>
        <v/>
      </c>
      <c r="AB70" s="2" t="str">
        <f t="shared" si="48"/>
        <v/>
      </c>
      <c r="AC70" s="2" t="str">
        <f t="shared" si="48"/>
        <v/>
      </c>
      <c r="AD70" s="2" t="str">
        <f t="shared" si="48"/>
        <v/>
      </c>
      <c r="AE70" s="2" t="str">
        <f t="shared" si="48"/>
        <v/>
      </c>
      <c r="AF70" s="2" t="str">
        <f t="shared" si="48"/>
        <v/>
      </c>
      <c r="AG70" s="2" t="str">
        <f t="shared" si="48"/>
        <v/>
      </c>
      <c r="AH70" s="2" t="str">
        <f t="shared" si="49"/>
        <v/>
      </c>
      <c r="AI70" s="2" t="str">
        <f t="shared" si="49"/>
        <v/>
      </c>
      <c r="AJ70" s="2" t="str">
        <f t="shared" si="49"/>
        <v/>
      </c>
      <c r="AK70" s="2" t="str">
        <f t="shared" si="49"/>
        <v/>
      </c>
      <c r="AL70" s="2" t="str">
        <f t="shared" si="49"/>
        <v/>
      </c>
      <c r="AM70" s="2" t="str">
        <f t="shared" si="49"/>
        <v/>
      </c>
    </row>
    <row r="71" spans="1:39">
      <c r="A71" s="2" t="str">
        <v>2</v>
      </c>
      <c r="B71" s="1" t="str">
        <v>A</v>
      </c>
      <c r="C71" s="1" t="str">
        <v>01</v>
      </c>
      <c r="D71" s="1" t="str">
        <v>C</v>
      </c>
      <c r="E71" s="1" t="str">
        <v>01</v>
      </c>
      <c r="F71" s="1" t="str">
        <f t="shared" si="30"/>
        <v/>
      </c>
      <c r="G71" s="1" t="str">
        <f t="shared" si="31"/>
        <v/>
      </c>
      <c r="H71" s="1" t="b">
        <v>0</v>
      </c>
      <c r="I71" s="1" t="str">
        <f t="shared" ca="1" si="40"/>
        <v/>
      </c>
      <c r="J71" s="1">
        <v>20</v>
      </c>
      <c r="K71" s="3" t="s">
        <v>54</v>
      </c>
      <c r="L71" s="2">
        <f t="shared" si="41"/>
        <v>2</v>
      </c>
      <c r="M71" s="2">
        <f t="shared" si="46"/>
        <v>3</v>
      </c>
      <c r="N71" s="2" t="str">
        <f t="shared" si="47"/>
        <v/>
      </c>
      <c r="O71" s="2" t="str">
        <f t="shared" si="47"/>
        <v/>
      </c>
      <c r="P71" s="2" t="str">
        <f t="shared" si="47"/>
        <v/>
      </c>
      <c r="Q71" s="2" t="str">
        <f t="shared" si="47"/>
        <v/>
      </c>
      <c r="R71" s="2" t="str">
        <f t="shared" si="47"/>
        <v/>
      </c>
      <c r="S71" s="2" t="str">
        <f t="shared" si="47"/>
        <v/>
      </c>
      <c r="T71" s="2" t="str">
        <f t="shared" si="47"/>
        <v/>
      </c>
      <c r="U71" s="2" t="str">
        <f t="shared" si="47"/>
        <v/>
      </c>
      <c r="V71" s="2" t="str">
        <f t="shared" si="47"/>
        <v/>
      </c>
      <c r="W71" s="2" t="str">
        <f t="shared" si="47"/>
        <v/>
      </c>
      <c r="X71" s="2" t="str">
        <f t="shared" si="48"/>
        <v/>
      </c>
      <c r="Y71" s="2" t="str">
        <f t="shared" si="48"/>
        <v/>
      </c>
      <c r="Z71" s="2" t="str">
        <f t="shared" si="48"/>
        <v/>
      </c>
      <c r="AA71" s="2" t="str">
        <f t="shared" si="48"/>
        <v/>
      </c>
      <c r="AB71" s="2" t="str">
        <f t="shared" si="48"/>
        <v/>
      </c>
      <c r="AC71" s="2" t="str">
        <f t="shared" si="48"/>
        <v/>
      </c>
      <c r="AD71" s="2" t="str">
        <f t="shared" si="48"/>
        <v/>
      </c>
      <c r="AE71" s="2" t="str">
        <f t="shared" si="48"/>
        <v/>
      </c>
      <c r="AF71" s="2" t="str">
        <f t="shared" si="48"/>
        <v/>
      </c>
      <c r="AG71" s="2" t="str">
        <f t="shared" si="48"/>
        <v/>
      </c>
      <c r="AH71" s="2" t="str">
        <f t="shared" si="49"/>
        <v/>
      </c>
      <c r="AI71" s="2" t="str">
        <f t="shared" si="49"/>
        <v/>
      </c>
      <c r="AJ71" s="2" t="str">
        <f t="shared" si="49"/>
        <v/>
      </c>
      <c r="AK71" s="2" t="str">
        <f t="shared" si="49"/>
        <v/>
      </c>
      <c r="AL71" s="2" t="str">
        <f t="shared" si="49"/>
        <v/>
      </c>
      <c r="AM71" s="2" t="str">
        <f t="shared" si="49"/>
        <v/>
      </c>
    </row>
    <row r="72" spans="1:39">
      <c r="A72" s="2" t="str">
        <v>2</v>
      </c>
      <c r="B72" s="1" t="str">
        <v>E</v>
      </c>
      <c r="C72" s="1" t="str">
        <v>01</v>
      </c>
      <c r="D72" s="1" t="str">
        <v>I</v>
      </c>
      <c r="E72" s="1" t="str">
        <v>01</v>
      </c>
      <c r="F72" s="1" t="str">
        <f t="shared" si="30"/>
        <v/>
      </c>
      <c r="G72" s="1" t="str">
        <f t="shared" si="31"/>
        <v/>
      </c>
      <c r="H72" s="1" t="b">
        <v>0</v>
      </c>
      <c r="I72" s="1" t="str">
        <f t="shared" ca="1" si="40"/>
        <v/>
      </c>
      <c r="J72" s="1">
        <v>21</v>
      </c>
      <c r="K72" s="3" t="s">
        <v>55</v>
      </c>
      <c r="L72" s="2">
        <f t="shared" si="41"/>
        <v>2</v>
      </c>
      <c r="M72" s="2">
        <f t="shared" si="46"/>
        <v>3</v>
      </c>
      <c r="N72" s="2" t="str">
        <f t="shared" ref="N72:W77" si="50">IF(OR($J72&gt;teams,N$15&gt;teams,$K72=N$16),"",COUNTIFS($B:$B,$K72,$D:$D,N$16)+COUNTIFS($D:$D,$K72,$B:$B,N$16))</f>
        <v/>
      </c>
      <c r="O72" s="2" t="str">
        <f t="shared" si="50"/>
        <v/>
      </c>
      <c r="P72" s="2" t="str">
        <f t="shared" si="50"/>
        <v/>
      </c>
      <c r="Q72" s="2" t="str">
        <f t="shared" si="50"/>
        <v/>
      </c>
      <c r="R72" s="2" t="str">
        <f t="shared" si="50"/>
        <v/>
      </c>
      <c r="S72" s="2" t="str">
        <f t="shared" si="50"/>
        <v/>
      </c>
      <c r="T72" s="2" t="str">
        <f t="shared" si="50"/>
        <v/>
      </c>
      <c r="U72" s="2" t="str">
        <f t="shared" si="50"/>
        <v/>
      </c>
      <c r="V72" s="2" t="str">
        <f t="shared" si="50"/>
        <v/>
      </c>
      <c r="W72" s="2" t="str">
        <f t="shared" si="50"/>
        <v/>
      </c>
      <c r="X72" s="2" t="str">
        <f t="shared" ref="X72:AG77" si="51">IF(OR($J72&gt;teams,X$15&gt;teams,$K72=X$16),"",COUNTIFS($B:$B,$K72,$D:$D,X$16)+COUNTIFS($D:$D,$K72,$B:$B,X$16))</f>
        <v/>
      </c>
      <c r="Y72" s="2" t="str">
        <f t="shared" si="51"/>
        <v/>
      </c>
      <c r="Z72" s="2" t="str">
        <f t="shared" si="51"/>
        <v/>
      </c>
      <c r="AA72" s="2" t="str">
        <f t="shared" si="51"/>
        <v/>
      </c>
      <c r="AB72" s="2" t="str">
        <f t="shared" si="51"/>
        <v/>
      </c>
      <c r="AC72" s="2" t="str">
        <f t="shared" si="51"/>
        <v/>
      </c>
      <c r="AD72" s="2" t="str">
        <f t="shared" si="51"/>
        <v/>
      </c>
      <c r="AE72" s="2" t="str">
        <f t="shared" si="51"/>
        <v/>
      </c>
      <c r="AF72" s="2" t="str">
        <f t="shared" si="51"/>
        <v/>
      </c>
      <c r="AG72" s="2" t="str">
        <f t="shared" si="51"/>
        <v/>
      </c>
      <c r="AH72" s="2" t="str">
        <f t="shared" ref="AH72:AM77" si="52">IF(OR($J72&gt;teams,AH$15&gt;teams,$K72=AH$16),"",COUNTIFS($B:$B,$K72,$D:$D,AH$16)+COUNTIFS($D:$D,$K72,$B:$B,AH$16))</f>
        <v/>
      </c>
      <c r="AI72" s="2" t="str">
        <f t="shared" si="52"/>
        <v/>
      </c>
      <c r="AJ72" s="2" t="str">
        <f t="shared" si="52"/>
        <v/>
      </c>
      <c r="AK72" s="2" t="str">
        <f t="shared" si="52"/>
        <v/>
      </c>
      <c r="AL72" s="2" t="str">
        <f t="shared" si="52"/>
        <v/>
      </c>
      <c r="AM72" s="2" t="str">
        <f t="shared" si="52"/>
        <v/>
      </c>
    </row>
    <row r="73" spans="1:39">
      <c r="A73" s="2" t="str">
        <v>2</v>
      </c>
      <c r="B73" s="1" t="str">
        <v>F</v>
      </c>
      <c r="C73" s="1" t="str">
        <v>01</v>
      </c>
      <c r="D73" s="1" t="str">
        <v>B</v>
      </c>
      <c r="E73" s="1" t="str">
        <v>01</v>
      </c>
      <c r="F73" s="1" t="str">
        <f t="shared" si="30"/>
        <v/>
      </c>
      <c r="G73" s="1" t="str">
        <f t="shared" si="31"/>
        <v/>
      </c>
      <c r="H73" s="1" t="b">
        <v>0</v>
      </c>
      <c r="I73" s="1" t="str">
        <f t="shared" ca="1" si="40"/>
        <v/>
      </c>
      <c r="J73" s="1">
        <v>22</v>
      </c>
      <c r="K73" s="3" t="s">
        <v>56</v>
      </c>
      <c r="L73" s="2">
        <f t="shared" si="41"/>
        <v>2</v>
      </c>
      <c r="M73" s="2">
        <f t="shared" si="46"/>
        <v>3</v>
      </c>
      <c r="N73" s="2" t="str">
        <f t="shared" si="50"/>
        <v/>
      </c>
      <c r="O73" s="2" t="str">
        <f t="shared" si="50"/>
        <v/>
      </c>
      <c r="P73" s="2" t="str">
        <f t="shared" si="50"/>
        <v/>
      </c>
      <c r="Q73" s="2" t="str">
        <f t="shared" si="50"/>
        <v/>
      </c>
      <c r="R73" s="2" t="str">
        <f t="shared" si="50"/>
        <v/>
      </c>
      <c r="S73" s="2" t="str">
        <f t="shared" si="50"/>
        <v/>
      </c>
      <c r="T73" s="2" t="str">
        <f t="shared" si="50"/>
        <v/>
      </c>
      <c r="U73" s="2" t="str">
        <f t="shared" si="50"/>
        <v/>
      </c>
      <c r="V73" s="2" t="str">
        <f t="shared" si="50"/>
        <v/>
      </c>
      <c r="W73" s="2" t="str">
        <f t="shared" si="50"/>
        <v/>
      </c>
      <c r="X73" s="2" t="str">
        <f t="shared" si="51"/>
        <v/>
      </c>
      <c r="Y73" s="2" t="str">
        <f t="shared" si="51"/>
        <v/>
      </c>
      <c r="Z73" s="2" t="str">
        <f t="shared" si="51"/>
        <v/>
      </c>
      <c r="AA73" s="2" t="str">
        <f t="shared" si="51"/>
        <v/>
      </c>
      <c r="AB73" s="2" t="str">
        <f t="shared" si="51"/>
        <v/>
      </c>
      <c r="AC73" s="2" t="str">
        <f t="shared" si="51"/>
        <v/>
      </c>
      <c r="AD73" s="2" t="str">
        <f t="shared" si="51"/>
        <v/>
      </c>
      <c r="AE73" s="2" t="str">
        <f t="shared" si="51"/>
        <v/>
      </c>
      <c r="AF73" s="2" t="str">
        <f t="shared" si="51"/>
        <v/>
      </c>
      <c r="AG73" s="2" t="str">
        <f t="shared" si="51"/>
        <v/>
      </c>
      <c r="AH73" s="2" t="str">
        <f t="shared" si="52"/>
        <v/>
      </c>
      <c r="AI73" s="2" t="str">
        <f t="shared" si="52"/>
        <v/>
      </c>
      <c r="AJ73" s="2" t="str">
        <f t="shared" si="52"/>
        <v/>
      </c>
      <c r="AK73" s="2" t="str">
        <f t="shared" si="52"/>
        <v/>
      </c>
      <c r="AL73" s="2" t="str">
        <f t="shared" si="52"/>
        <v/>
      </c>
      <c r="AM73" s="2" t="str">
        <f t="shared" si="52"/>
        <v/>
      </c>
    </row>
    <row r="74" spans="1:39">
      <c r="A74" s="2" t="str">
        <v>2</v>
      </c>
      <c r="B74" s="1" t="str">
        <v>H</v>
      </c>
      <c r="C74" s="1" t="str">
        <v>01</v>
      </c>
      <c r="D74" s="1" t="str">
        <v>G</v>
      </c>
      <c r="E74" s="1" t="str">
        <v>01</v>
      </c>
      <c r="F74" s="1" t="str">
        <f t="shared" si="30"/>
        <v/>
      </c>
      <c r="G74" s="1" t="str">
        <f t="shared" si="31"/>
        <v/>
      </c>
      <c r="H74" s="1" t="b">
        <v>0</v>
      </c>
      <c r="I74" s="1" t="str">
        <f t="shared" ca="1" si="40"/>
        <v/>
      </c>
      <c r="J74" s="1">
        <v>23</v>
      </c>
      <c r="K74" s="3" t="s">
        <v>57</v>
      </c>
      <c r="L74" s="2">
        <f t="shared" si="41"/>
        <v>2</v>
      </c>
      <c r="M74" s="2">
        <f t="shared" si="46"/>
        <v>3</v>
      </c>
      <c r="N74" s="2" t="str">
        <f t="shared" si="50"/>
        <v/>
      </c>
      <c r="O74" s="2" t="str">
        <f t="shared" si="50"/>
        <v/>
      </c>
      <c r="P74" s="2" t="str">
        <f t="shared" si="50"/>
        <v/>
      </c>
      <c r="Q74" s="2" t="str">
        <f t="shared" si="50"/>
        <v/>
      </c>
      <c r="R74" s="2" t="str">
        <f t="shared" si="50"/>
        <v/>
      </c>
      <c r="S74" s="2" t="str">
        <f t="shared" si="50"/>
        <v/>
      </c>
      <c r="T74" s="2" t="str">
        <f t="shared" si="50"/>
        <v/>
      </c>
      <c r="U74" s="2" t="str">
        <f t="shared" si="50"/>
        <v/>
      </c>
      <c r="V74" s="2" t="str">
        <f t="shared" si="50"/>
        <v/>
      </c>
      <c r="W74" s="2" t="str">
        <f t="shared" si="50"/>
        <v/>
      </c>
      <c r="X74" s="2" t="str">
        <f t="shared" si="51"/>
        <v/>
      </c>
      <c r="Y74" s="2" t="str">
        <f t="shared" si="51"/>
        <v/>
      </c>
      <c r="Z74" s="2" t="str">
        <f t="shared" si="51"/>
        <v/>
      </c>
      <c r="AA74" s="2" t="str">
        <f t="shared" si="51"/>
        <v/>
      </c>
      <c r="AB74" s="2" t="str">
        <f t="shared" si="51"/>
        <v/>
      </c>
      <c r="AC74" s="2" t="str">
        <f t="shared" si="51"/>
        <v/>
      </c>
      <c r="AD74" s="2" t="str">
        <f t="shared" si="51"/>
        <v/>
      </c>
      <c r="AE74" s="2" t="str">
        <f t="shared" si="51"/>
        <v/>
      </c>
      <c r="AF74" s="2" t="str">
        <f t="shared" si="51"/>
        <v/>
      </c>
      <c r="AG74" s="2" t="str">
        <f t="shared" si="51"/>
        <v/>
      </c>
      <c r="AH74" s="2" t="str">
        <f t="shared" si="52"/>
        <v/>
      </c>
      <c r="AI74" s="2" t="str">
        <f t="shared" si="52"/>
        <v/>
      </c>
      <c r="AJ74" s="2" t="str">
        <f t="shared" si="52"/>
        <v/>
      </c>
      <c r="AK74" s="2" t="str">
        <f t="shared" si="52"/>
        <v/>
      </c>
      <c r="AL74" s="2" t="str">
        <f t="shared" si="52"/>
        <v/>
      </c>
      <c r="AM74" s="2" t="str">
        <f t="shared" si="52"/>
        <v/>
      </c>
    </row>
    <row r="75" spans="1:39">
      <c r="A75" s="2" t="str">
        <v>2</v>
      </c>
      <c r="B75" s="1" t="str">
        <v>J</v>
      </c>
      <c r="C75" s="1" t="str">
        <v>01</v>
      </c>
      <c r="D75" s="1" t="str">
        <v>D</v>
      </c>
      <c r="E75" s="1" t="str">
        <v>01</v>
      </c>
      <c r="F75" s="1" t="str">
        <f t="shared" ref="F75:F106" si="53">IF(E75&lt;C75,B75&amp;"."&amp;C75,IF(C75&lt;E75,D75&amp;"."&amp;E75,""))</f>
        <v/>
      </c>
      <c r="G75" s="1" t="str">
        <f t="shared" ref="G75:G106" si="54">IF(E75&gt;C75,B75&amp;"."&amp;C75,IF(C75&gt;E75,D75&amp;"."&amp;E75,""))</f>
        <v/>
      </c>
      <c r="H75" s="1" t="b">
        <v>0</v>
      </c>
      <c r="I75" s="1" t="str">
        <f t="shared" ca="1" si="40"/>
        <v/>
      </c>
      <c r="J75" s="1">
        <v>24</v>
      </c>
      <c r="K75" s="3" t="s">
        <v>58</v>
      </c>
      <c r="L75" s="2">
        <f t="shared" si="41"/>
        <v>2</v>
      </c>
      <c r="M75" s="2">
        <f t="shared" si="46"/>
        <v>3</v>
      </c>
      <c r="N75" s="2" t="str">
        <f t="shared" si="50"/>
        <v/>
      </c>
      <c r="O75" s="2" t="str">
        <f t="shared" si="50"/>
        <v/>
      </c>
      <c r="P75" s="2" t="str">
        <f t="shared" si="50"/>
        <v/>
      </c>
      <c r="Q75" s="2" t="str">
        <f t="shared" si="50"/>
        <v/>
      </c>
      <c r="R75" s="2" t="str">
        <f t="shared" si="50"/>
        <v/>
      </c>
      <c r="S75" s="2" t="str">
        <f t="shared" si="50"/>
        <v/>
      </c>
      <c r="T75" s="2" t="str">
        <f t="shared" si="50"/>
        <v/>
      </c>
      <c r="U75" s="2" t="str">
        <f t="shared" si="50"/>
        <v/>
      </c>
      <c r="V75" s="2" t="str">
        <f t="shared" si="50"/>
        <v/>
      </c>
      <c r="W75" s="2" t="str">
        <f t="shared" si="50"/>
        <v/>
      </c>
      <c r="X75" s="2" t="str">
        <f t="shared" si="51"/>
        <v/>
      </c>
      <c r="Y75" s="2" t="str">
        <f t="shared" si="51"/>
        <v/>
      </c>
      <c r="Z75" s="2" t="str">
        <f t="shared" si="51"/>
        <v/>
      </c>
      <c r="AA75" s="2" t="str">
        <f t="shared" si="51"/>
        <v/>
      </c>
      <c r="AB75" s="2" t="str">
        <f t="shared" si="51"/>
        <v/>
      </c>
      <c r="AC75" s="2" t="str">
        <f t="shared" si="51"/>
        <v/>
      </c>
      <c r="AD75" s="2" t="str">
        <f t="shared" si="51"/>
        <v/>
      </c>
      <c r="AE75" s="2" t="str">
        <f t="shared" si="51"/>
        <v/>
      </c>
      <c r="AF75" s="2" t="str">
        <f t="shared" si="51"/>
        <v/>
      </c>
      <c r="AG75" s="2" t="str">
        <f t="shared" si="51"/>
        <v/>
      </c>
      <c r="AH75" s="2" t="str">
        <f t="shared" si="52"/>
        <v/>
      </c>
      <c r="AI75" s="2" t="str">
        <f t="shared" si="52"/>
        <v/>
      </c>
      <c r="AJ75" s="2" t="str">
        <f t="shared" si="52"/>
        <v/>
      </c>
      <c r="AK75" s="2" t="str">
        <f t="shared" si="52"/>
        <v/>
      </c>
      <c r="AL75" s="2" t="str">
        <f t="shared" si="52"/>
        <v/>
      </c>
      <c r="AM75" s="2" t="str">
        <f t="shared" si="52"/>
        <v/>
      </c>
    </row>
    <row r="76" spans="1:39">
      <c r="A76" s="2" t="str">
        <v>2</v>
      </c>
      <c r="B76" s="1" t="str">
        <v>K</v>
      </c>
      <c r="C76" s="1" t="str">
        <v>01</v>
      </c>
      <c r="D76" s="1" t="str">
        <v>L</v>
      </c>
      <c r="E76" s="1" t="str">
        <v>01</v>
      </c>
      <c r="F76" s="1" t="str">
        <f t="shared" si="53"/>
        <v/>
      </c>
      <c r="G76" s="1" t="str">
        <f t="shared" si="54"/>
        <v/>
      </c>
      <c r="H76" s="1" t="b">
        <v>0</v>
      </c>
      <c r="I76" s="1" t="str">
        <f t="shared" ca="1" si="40"/>
        <v/>
      </c>
      <c r="J76" s="1">
        <v>25</v>
      </c>
      <c r="K76" s="3" t="s">
        <v>59</v>
      </c>
      <c r="L76" s="2">
        <f t="shared" si="41"/>
        <v>2</v>
      </c>
      <c r="M76" s="2">
        <f t="shared" si="46"/>
        <v>3</v>
      </c>
      <c r="N76" s="2" t="str">
        <f t="shared" si="50"/>
        <v/>
      </c>
      <c r="O76" s="2" t="str">
        <f t="shared" si="50"/>
        <v/>
      </c>
      <c r="P76" s="2" t="str">
        <f t="shared" si="50"/>
        <v/>
      </c>
      <c r="Q76" s="2" t="str">
        <f t="shared" si="50"/>
        <v/>
      </c>
      <c r="R76" s="2" t="str">
        <f t="shared" si="50"/>
        <v/>
      </c>
      <c r="S76" s="2" t="str">
        <f t="shared" si="50"/>
        <v/>
      </c>
      <c r="T76" s="2" t="str">
        <f t="shared" si="50"/>
        <v/>
      </c>
      <c r="U76" s="2" t="str">
        <f t="shared" si="50"/>
        <v/>
      </c>
      <c r="V76" s="2" t="str">
        <f t="shared" si="50"/>
        <v/>
      </c>
      <c r="W76" s="2" t="str">
        <f t="shared" si="50"/>
        <v/>
      </c>
      <c r="X76" s="2" t="str">
        <f t="shared" si="51"/>
        <v/>
      </c>
      <c r="Y76" s="2" t="str">
        <f t="shared" si="51"/>
        <v/>
      </c>
      <c r="Z76" s="2" t="str">
        <f t="shared" si="51"/>
        <v/>
      </c>
      <c r="AA76" s="2" t="str">
        <f t="shared" si="51"/>
        <v/>
      </c>
      <c r="AB76" s="2" t="str">
        <f t="shared" si="51"/>
        <v/>
      </c>
      <c r="AC76" s="2" t="str">
        <f t="shared" si="51"/>
        <v/>
      </c>
      <c r="AD76" s="2" t="str">
        <f t="shared" si="51"/>
        <v/>
      </c>
      <c r="AE76" s="2" t="str">
        <f t="shared" si="51"/>
        <v/>
      </c>
      <c r="AF76" s="2" t="str">
        <f t="shared" si="51"/>
        <v/>
      </c>
      <c r="AG76" s="2" t="str">
        <f t="shared" si="51"/>
        <v/>
      </c>
      <c r="AH76" s="2" t="str">
        <f t="shared" si="52"/>
        <v/>
      </c>
      <c r="AI76" s="2" t="str">
        <f t="shared" si="52"/>
        <v/>
      </c>
      <c r="AJ76" s="2" t="str">
        <f t="shared" si="52"/>
        <v/>
      </c>
      <c r="AK76" s="2" t="str">
        <f t="shared" si="52"/>
        <v/>
      </c>
      <c r="AL76" s="2" t="str">
        <f t="shared" si="52"/>
        <v/>
      </c>
      <c r="AM76" s="2" t="str">
        <f t="shared" si="52"/>
        <v/>
      </c>
    </row>
    <row r="77" spans="1:39">
      <c r="A77" s="2" t="str">
        <v>2</v>
      </c>
      <c r="B77" s="1" t="str">
        <v>B</v>
      </c>
      <c r="C77" s="1" t="str">
        <v>02</v>
      </c>
      <c r="D77" s="1" t="str">
        <v>K</v>
      </c>
      <c r="E77" s="1" t="str">
        <v>02</v>
      </c>
      <c r="F77" s="1" t="str">
        <f t="shared" si="53"/>
        <v/>
      </c>
      <c r="G77" s="1" t="str">
        <f t="shared" si="54"/>
        <v/>
      </c>
      <c r="H77" s="1" t="b">
        <v>0</v>
      </c>
      <c r="I77" s="1" t="str">
        <f t="shared" ca="1" si="40"/>
        <v/>
      </c>
      <c r="J77" s="1">
        <v>26</v>
      </c>
      <c r="K77" s="3" t="s">
        <v>60</v>
      </c>
      <c r="L77" s="2">
        <f t="shared" si="41"/>
        <v>2</v>
      </c>
      <c r="M77" s="2">
        <f t="shared" si="46"/>
        <v>3</v>
      </c>
      <c r="N77" s="2" t="str">
        <f t="shared" si="50"/>
        <v/>
      </c>
      <c r="O77" s="2" t="str">
        <f t="shared" si="50"/>
        <v/>
      </c>
      <c r="P77" s="2" t="str">
        <f t="shared" si="50"/>
        <v/>
      </c>
      <c r="Q77" s="2" t="str">
        <f t="shared" si="50"/>
        <v/>
      </c>
      <c r="R77" s="2" t="str">
        <f t="shared" si="50"/>
        <v/>
      </c>
      <c r="S77" s="2" t="str">
        <f t="shared" si="50"/>
        <v/>
      </c>
      <c r="T77" s="2" t="str">
        <f t="shared" si="50"/>
        <v/>
      </c>
      <c r="U77" s="2" t="str">
        <f t="shared" si="50"/>
        <v/>
      </c>
      <c r="V77" s="2" t="str">
        <f t="shared" si="50"/>
        <v/>
      </c>
      <c r="W77" s="2" t="str">
        <f t="shared" si="50"/>
        <v/>
      </c>
      <c r="X77" s="2" t="str">
        <f t="shared" si="51"/>
        <v/>
      </c>
      <c r="Y77" s="2" t="str">
        <f t="shared" si="51"/>
        <v/>
      </c>
      <c r="Z77" s="2" t="str">
        <f t="shared" si="51"/>
        <v/>
      </c>
      <c r="AA77" s="2" t="str">
        <f t="shared" si="51"/>
        <v/>
      </c>
      <c r="AB77" s="2" t="str">
        <f t="shared" si="51"/>
        <v/>
      </c>
      <c r="AC77" s="2" t="str">
        <f t="shared" si="51"/>
        <v/>
      </c>
      <c r="AD77" s="2" t="str">
        <f t="shared" si="51"/>
        <v/>
      </c>
      <c r="AE77" s="2" t="str">
        <f t="shared" si="51"/>
        <v/>
      </c>
      <c r="AF77" s="2" t="str">
        <f t="shared" si="51"/>
        <v/>
      </c>
      <c r="AG77" s="2" t="str">
        <f t="shared" si="51"/>
        <v/>
      </c>
      <c r="AH77" s="2" t="str">
        <f t="shared" si="52"/>
        <v/>
      </c>
      <c r="AI77" s="2" t="str">
        <f t="shared" si="52"/>
        <v/>
      </c>
      <c r="AJ77" s="2" t="str">
        <f t="shared" si="52"/>
        <v/>
      </c>
      <c r="AK77" s="2" t="str">
        <f t="shared" si="52"/>
        <v/>
      </c>
      <c r="AL77" s="2" t="str">
        <f t="shared" si="52"/>
        <v/>
      </c>
      <c r="AM77" s="2" t="str">
        <f t="shared" si="52"/>
        <v/>
      </c>
    </row>
    <row r="78" spans="1:39">
      <c r="A78" s="2" t="str">
        <v>2</v>
      </c>
      <c r="B78" s="1" t="str">
        <v>C</v>
      </c>
      <c r="C78" s="1" t="str">
        <v>02</v>
      </c>
      <c r="D78" s="1" t="str">
        <v>F</v>
      </c>
      <c r="E78" s="1" t="str">
        <v>02</v>
      </c>
      <c r="F78" s="1" t="str">
        <f t="shared" si="53"/>
        <v/>
      </c>
      <c r="G78" s="1" t="str">
        <f t="shared" si="54"/>
        <v/>
      </c>
      <c r="H78" s="1" t="b">
        <v>0</v>
      </c>
      <c r="I78" s="31" t="b">
        <f ca="1">OR(MAX(OFFSET($N78,0,0,1,teams))&gt;$M78,MIN(OFFSET($N78,0,0,1,teams))&lt;$L78)</f>
        <v>0</v>
      </c>
      <c r="J78" s="30"/>
      <c r="K78" s="15" t="s">
        <v>100</v>
      </c>
      <c r="L78" s="16">
        <v>0</v>
      </c>
      <c r="M78" s="16">
        <v>0</v>
      </c>
      <c r="N78" s="16">
        <f t="shared" ref="N78:AM78" ca="1" si="55">IF(N$15&gt;teams,"",COUNTIF(N81:N112,N80))</f>
        <v>0</v>
      </c>
      <c r="O78" s="16">
        <f t="shared" ca="1" si="55"/>
        <v>0</v>
      </c>
      <c r="P78" s="16">
        <f t="shared" ca="1" si="55"/>
        <v>0</v>
      </c>
      <c r="Q78" s="16">
        <f t="shared" ca="1" si="55"/>
        <v>0</v>
      </c>
      <c r="R78" s="16">
        <f t="shared" ca="1" si="55"/>
        <v>0</v>
      </c>
      <c r="S78" s="16">
        <f t="shared" ca="1" si="55"/>
        <v>0</v>
      </c>
      <c r="T78" s="16">
        <f t="shared" ca="1" si="55"/>
        <v>0</v>
      </c>
      <c r="U78" s="16">
        <f t="shared" ca="1" si="55"/>
        <v>0</v>
      </c>
      <c r="V78" s="16">
        <f t="shared" ca="1" si="55"/>
        <v>0</v>
      </c>
      <c r="W78" s="16">
        <f t="shared" ca="1" si="55"/>
        <v>0</v>
      </c>
      <c r="X78" s="16">
        <f t="shared" ca="1" si="55"/>
        <v>0</v>
      </c>
      <c r="Y78" s="16">
        <f t="shared" ca="1" si="55"/>
        <v>0</v>
      </c>
      <c r="Z78" s="16" t="str">
        <f t="shared" si="55"/>
        <v/>
      </c>
      <c r="AA78" s="16" t="str">
        <f t="shared" si="55"/>
        <v/>
      </c>
      <c r="AB78" s="16" t="str">
        <f t="shared" si="55"/>
        <v/>
      </c>
      <c r="AC78" s="16" t="str">
        <f t="shared" si="55"/>
        <v/>
      </c>
      <c r="AD78" s="16" t="str">
        <f t="shared" si="55"/>
        <v/>
      </c>
      <c r="AE78" s="16" t="str">
        <f t="shared" si="55"/>
        <v/>
      </c>
      <c r="AF78" s="16" t="str">
        <f t="shared" si="55"/>
        <v/>
      </c>
      <c r="AG78" s="16" t="str">
        <f t="shared" si="55"/>
        <v/>
      </c>
      <c r="AH78" s="16" t="str">
        <f t="shared" si="55"/>
        <v/>
      </c>
      <c r="AI78" s="16" t="str">
        <f t="shared" si="55"/>
        <v/>
      </c>
      <c r="AJ78" s="16" t="str">
        <f t="shared" si="55"/>
        <v/>
      </c>
      <c r="AK78" s="16" t="str">
        <f t="shared" si="55"/>
        <v/>
      </c>
      <c r="AL78" s="16" t="str">
        <f t="shared" si="55"/>
        <v/>
      </c>
      <c r="AM78" s="16" t="str">
        <f t="shared" si="55"/>
        <v/>
      </c>
    </row>
    <row r="79" spans="1:39">
      <c r="A79" s="2" t="str">
        <v>2</v>
      </c>
      <c r="B79" s="1" t="str">
        <v>D</v>
      </c>
      <c r="C79" s="1" t="str">
        <v>02</v>
      </c>
      <c r="D79" s="1" t="str">
        <v>H</v>
      </c>
      <c r="E79" s="1" t="str">
        <v>02</v>
      </c>
      <c r="F79" s="1" t="str">
        <f t="shared" si="53"/>
        <v/>
      </c>
      <c r="G79" s="1" t="str">
        <f t="shared" si="54"/>
        <v/>
      </c>
      <c r="H79" s="1" t="b">
        <v>0</v>
      </c>
      <c r="K79" s="2" t="s">
        <v>61</v>
      </c>
    </row>
    <row r="80" spans="1:39">
      <c r="A80" s="2" t="str">
        <v>2</v>
      </c>
      <c r="B80" s="1" t="str">
        <v>G</v>
      </c>
      <c r="C80" s="1" t="str">
        <v>02</v>
      </c>
      <c r="D80" s="1" t="str">
        <v>E</v>
      </c>
      <c r="E80" s="1" t="str">
        <v>02</v>
      </c>
      <c r="F80" s="1" t="str">
        <f t="shared" si="53"/>
        <v/>
      </c>
      <c r="G80" s="1" t="str">
        <f t="shared" si="54"/>
        <v/>
      </c>
      <c r="H80" s="1" t="b">
        <v>0</v>
      </c>
      <c r="K80" s="1" t="s">
        <v>31</v>
      </c>
      <c r="L80" s="1" t="s">
        <v>12</v>
      </c>
      <c r="M80" s="2">
        <v>1</v>
      </c>
      <c r="N80" s="3" t="str">
        <f>IF(N$15&gt;teams,"",INDEX(teamsList,Analysis12!N$15))</f>
        <v>A</v>
      </c>
      <c r="O80" s="3" t="str">
        <f>IF(O$15&gt;teams,"",INDEX(teamsList,Analysis12!O$15))</f>
        <v>B</v>
      </c>
      <c r="P80" s="3" t="str">
        <f>IF(P$15&gt;teams,"",INDEX(teamsList,Analysis12!P$15))</f>
        <v>C</v>
      </c>
      <c r="Q80" s="3" t="str">
        <f>IF(Q$15&gt;teams,"",INDEX(teamsList,Analysis12!Q$15))</f>
        <v>D</v>
      </c>
      <c r="R80" s="3" t="str">
        <f>IF(R$15&gt;teams,"",INDEX(teamsList,Analysis12!R$15))</f>
        <v>E</v>
      </c>
      <c r="S80" s="3" t="str">
        <f>IF(S$15&gt;teams,"",INDEX(teamsList,Analysis12!S$15))</f>
        <v>F</v>
      </c>
      <c r="T80" s="3" t="str">
        <f>IF(T$15&gt;teams,"",INDEX(teamsList,Analysis12!T$15))</f>
        <v>G</v>
      </c>
      <c r="U80" s="3" t="str">
        <f>IF(U$15&gt;teams,"",INDEX(teamsList,Analysis12!U$15))</f>
        <v>H</v>
      </c>
      <c r="V80" s="3" t="str">
        <f>IF(V$15&gt;teams,"",INDEX(teamsList,Analysis12!V$15))</f>
        <v>I</v>
      </c>
      <c r="W80" s="3" t="str">
        <f>IF(W$15&gt;teams,"",INDEX(teamsList,Analysis12!W$15))</f>
        <v>J</v>
      </c>
      <c r="X80" s="3" t="str">
        <f>IF(X$15&gt;teams,"",INDEX(teamsList,Analysis12!X$15))</f>
        <v>K</v>
      </c>
      <c r="Y80" s="3" t="str">
        <f>IF(Y$15&gt;teams,"",INDEX(teamsList,Analysis12!Y$15))</f>
        <v>L</v>
      </c>
      <c r="Z80" s="3" t="str">
        <f>IF(Z$15&gt;teams,"",INDEX(teamsList,Analysis12!Z$15))</f>
        <v/>
      </c>
      <c r="AA80" s="3" t="str">
        <f>IF(AA$15&gt;teams,"",INDEX(teamsList,Analysis12!AA$15))</f>
        <v/>
      </c>
      <c r="AB80" s="3" t="str">
        <f>IF(AB$15&gt;teams,"",INDEX(teamsList,Analysis12!AB$15))</f>
        <v/>
      </c>
      <c r="AC80" s="3" t="str">
        <f>IF(AC$15&gt;teams,"",INDEX(teamsList,Analysis12!AC$15))</f>
        <v/>
      </c>
      <c r="AD80" s="3" t="str">
        <f>IF(AD$15&gt;teams,"",INDEX(teamsList,Analysis12!AD$15))</f>
        <v/>
      </c>
      <c r="AE80" s="3" t="str">
        <f>IF(AE$15&gt;teams,"",INDEX(teamsList,Analysis12!AE$15))</f>
        <v/>
      </c>
      <c r="AF80" s="3" t="str">
        <f>IF(AF$15&gt;teams,"",INDEX(teamsList,Analysis12!AF$15))</f>
        <v/>
      </c>
      <c r="AG80" s="3" t="str">
        <f>IF(AG$15&gt;teams,"",INDEX(teamsList,Analysis12!AG$15))</f>
        <v/>
      </c>
      <c r="AH80" s="3" t="str">
        <f>IF(AH$15&gt;teams,"",INDEX(teamsList,Analysis12!AH$15))</f>
        <v/>
      </c>
      <c r="AI80" s="3" t="str">
        <f>IF(AI$15&gt;teams,"",INDEX(teamsList,Analysis12!AI$15))</f>
        <v/>
      </c>
      <c r="AJ80" s="3" t="str">
        <f>IF(AJ$15&gt;teams,"",INDEX(teamsList,Analysis12!AJ$15))</f>
        <v/>
      </c>
      <c r="AK80" s="3" t="str">
        <f>IF(AK$15&gt;teams,"",INDEX(teamsList,Analysis12!AK$15))</f>
        <v/>
      </c>
      <c r="AL80" s="3" t="str">
        <f>IF(AL$15&gt;teams,"",INDEX(teamsList,Analysis12!AL$15))</f>
        <v/>
      </c>
      <c r="AM80" s="3" t="str">
        <f>IF(AM$15&gt;teams,"",INDEX(teamsList,Analysis12!AM$15))</f>
        <v/>
      </c>
    </row>
    <row r="81" spans="1:39">
      <c r="A81" s="2" t="str">
        <v>2</v>
      </c>
      <c r="B81" s="1" t="str">
        <v>I</v>
      </c>
      <c r="C81" s="1" t="str">
        <v>02</v>
      </c>
      <c r="D81" s="1" t="str">
        <v>A</v>
      </c>
      <c r="E81" s="1" t="str">
        <v>02</v>
      </c>
      <c r="F81" s="1" t="str">
        <f t="shared" si="53"/>
        <v/>
      </c>
      <c r="G81" s="1" t="str">
        <f t="shared" si="54"/>
        <v/>
      </c>
      <c r="H81" s="1" t="b">
        <v>0</v>
      </c>
      <c r="K81" s="3" t="s">
        <v>62</v>
      </c>
      <c r="N81" s="2" t="str" cm="1">
        <f t="array" aca="1" ref="N81" ca="1">LEFT(_xlfn.XLOOKUP(N$80&amp;$K81,OFFSET(Pairings12!$C$6,($M$80-1)*gamesPerRound,0,gamesPerRound,1),OFFSET(Pairings12!$D$6,($M$80-1)*gamesPerRound,0,gamesPerRound,1),
_xlfn.XLOOKUP(N$80&amp;$K81,OFFSET(Pairings12!$D$6,($M$80-1)*gamesPerRound,0,gamesPerRound,1),OFFSET(Pairings12!$C$6,($M$80-1)*gamesPerRound,0,gamesPerRound,1),"")),1)</f>
        <v>D</v>
      </c>
      <c r="O81" s="2" t="str" cm="1">
        <f t="array" aca="1" ref="O81" ca="1">LEFT(_xlfn.XLOOKUP(O$80&amp;$K81,OFFSET(Pairings12!$C$6,($M$80-1)*gamesPerRound,0,gamesPerRound,1),OFFSET(Pairings12!$D$6,($M$80-1)*gamesPerRound,0,gamesPerRound,1),
_xlfn.XLOOKUP(O$80&amp;$K81,OFFSET(Pairings12!$D$6,($M$80-1)*gamesPerRound,0,gamesPerRound,1),OFFSET(Pairings12!$C$6,($M$80-1)*gamesPerRound,0,gamesPerRound,1),"")),1)</f>
        <v>E</v>
      </c>
      <c r="P81" s="2" t="str" cm="1">
        <f t="array" aca="1" ref="P81" ca="1">LEFT(_xlfn.XLOOKUP(P$80&amp;$K81,OFFSET(Pairings12!$C$6,($M$80-1)*gamesPerRound,0,gamesPerRound,1),OFFSET(Pairings12!$D$6,($M$80-1)*gamesPerRound,0,gamesPerRound,1),
_xlfn.XLOOKUP(P$80&amp;$K81,OFFSET(Pairings12!$D$6,($M$80-1)*gamesPerRound,0,gamesPerRound,1),OFFSET(Pairings12!$C$6,($M$80-1)*gamesPerRound,0,gamesPerRound,1),"")),1)</f>
        <v>K</v>
      </c>
      <c r="Q81" s="2" t="str" cm="1">
        <f t="array" aca="1" ref="Q81" ca="1">LEFT(_xlfn.XLOOKUP(Q$80&amp;$K81,OFFSET(Pairings12!$C$6,($M$80-1)*gamesPerRound,0,gamesPerRound,1),OFFSET(Pairings12!$D$6,($M$80-1)*gamesPerRound,0,gamesPerRound,1),
_xlfn.XLOOKUP(Q$80&amp;$K81,OFFSET(Pairings12!$D$6,($M$80-1)*gamesPerRound,0,gamesPerRound,1),OFFSET(Pairings12!$C$6,($M$80-1)*gamesPerRound,0,gamesPerRound,1),"")),1)</f>
        <v>A</v>
      </c>
      <c r="R81" s="2" t="str" cm="1">
        <f t="array" aca="1" ref="R81" ca="1">LEFT(_xlfn.XLOOKUP(R$80&amp;$K81,OFFSET(Pairings12!$C$6,($M$80-1)*gamesPerRound,0,gamesPerRound,1),OFFSET(Pairings12!$D$6,($M$80-1)*gamesPerRound,0,gamesPerRound,1),
_xlfn.XLOOKUP(R$80&amp;$K81,OFFSET(Pairings12!$D$6,($M$80-1)*gamesPerRound,0,gamesPerRound,1),OFFSET(Pairings12!$C$6,($M$80-1)*gamesPerRound,0,gamesPerRound,1),"")),1)</f>
        <v>B</v>
      </c>
      <c r="S81" s="2" t="str" cm="1">
        <f t="array" aca="1" ref="S81" ca="1">LEFT(_xlfn.XLOOKUP(S$80&amp;$K81,OFFSET(Pairings12!$C$6,($M$80-1)*gamesPerRound,0,gamesPerRound,1),OFFSET(Pairings12!$D$6,($M$80-1)*gamesPerRound,0,gamesPerRound,1),
_xlfn.XLOOKUP(S$80&amp;$K81,OFFSET(Pairings12!$D$6,($M$80-1)*gamesPerRound,0,gamesPerRound,1),OFFSET(Pairings12!$C$6,($M$80-1)*gamesPerRound,0,gamesPerRound,1),"")),1)</f>
        <v>G</v>
      </c>
      <c r="T81" s="2" t="str" cm="1">
        <f t="array" aca="1" ref="T81" ca="1">LEFT(_xlfn.XLOOKUP(T$80&amp;$K81,OFFSET(Pairings12!$C$6,($M$80-1)*gamesPerRound,0,gamesPerRound,1),OFFSET(Pairings12!$D$6,($M$80-1)*gamesPerRound,0,gamesPerRound,1),
_xlfn.XLOOKUP(T$80&amp;$K81,OFFSET(Pairings12!$D$6,($M$80-1)*gamesPerRound,0,gamesPerRound,1),OFFSET(Pairings12!$C$6,($M$80-1)*gamesPerRound,0,gamesPerRound,1),"")),1)</f>
        <v>F</v>
      </c>
      <c r="U81" s="2" t="str" cm="1">
        <f t="array" aca="1" ref="U81" ca="1">LEFT(_xlfn.XLOOKUP(U$80&amp;$K81,OFFSET(Pairings12!$C$6,($M$80-1)*gamesPerRound,0,gamesPerRound,1),OFFSET(Pairings12!$D$6,($M$80-1)*gamesPerRound,0,gamesPerRound,1),
_xlfn.XLOOKUP(U$80&amp;$K81,OFFSET(Pairings12!$D$6,($M$80-1)*gamesPerRound,0,gamesPerRound,1),OFFSET(Pairings12!$C$6,($M$80-1)*gamesPerRound,0,gamesPerRound,1),"")),1)</f>
        <v>L</v>
      </c>
      <c r="V81" s="2" t="str" cm="1">
        <f t="array" aca="1" ref="V81" ca="1">LEFT(_xlfn.XLOOKUP(V$80&amp;$K81,OFFSET(Pairings12!$C$6,($M$80-1)*gamesPerRound,0,gamesPerRound,1),OFFSET(Pairings12!$D$6,($M$80-1)*gamesPerRound,0,gamesPerRound,1),
_xlfn.XLOOKUP(V$80&amp;$K81,OFFSET(Pairings12!$D$6,($M$80-1)*gamesPerRound,0,gamesPerRound,1),OFFSET(Pairings12!$C$6,($M$80-1)*gamesPerRound,0,gamesPerRound,1),"")),1)</f>
        <v>J</v>
      </c>
      <c r="W81" s="2" t="str" cm="1">
        <f t="array" aca="1" ref="W81" ca="1">LEFT(_xlfn.XLOOKUP(W$80&amp;$K81,OFFSET(Pairings12!$C$6,($M$80-1)*gamesPerRound,0,gamesPerRound,1),OFFSET(Pairings12!$D$6,($M$80-1)*gamesPerRound,0,gamesPerRound,1),
_xlfn.XLOOKUP(W$80&amp;$K81,OFFSET(Pairings12!$D$6,($M$80-1)*gamesPerRound,0,gamesPerRound,1),OFFSET(Pairings12!$C$6,($M$80-1)*gamesPerRound,0,gamesPerRound,1),"")),1)</f>
        <v>I</v>
      </c>
      <c r="X81" s="2" t="str" cm="1">
        <f t="array" aca="1" ref="X81" ca="1">LEFT(_xlfn.XLOOKUP(X$80&amp;$K81,OFFSET(Pairings12!$C$6,($M$80-1)*gamesPerRound,0,gamesPerRound,1),OFFSET(Pairings12!$D$6,($M$80-1)*gamesPerRound,0,gamesPerRound,1),
_xlfn.XLOOKUP(X$80&amp;$K81,OFFSET(Pairings12!$D$6,($M$80-1)*gamesPerRound,0,gamesPerRound,1),OFFSET(Pairings12!$C$6,($M$80-1)*gamesPerRound,0,gamesPerRound,1),"")),1)</f>
        <v>C</v>
      </c>
      <c r="Y81" s="2" t="str" cm="1">
        <f t="array" aca="1" ref="Y81" ca="1">LEFT(_xlfn.XLOOKUP(Y$80&amp;$K81,OFFSET(Pairings12!$C$6,($M$80-1)*gamesPerRound,0,gamesPerRound,1),OFFSET(Pairings12!$D$6,($M$80-1)*gamesPerRound,0,gamesPerRound,1),
_xlfn.XLOOKUP(Y$80&amp;$K81,OFFSET(Pairings12!$D$6,($M$80-1)*gamesPerRound,0,gamesPerRound,1),OFFSET(Pairings12!$C$6,($M$80-1)*gamesPerRound,0,gamesPerRound,1),"")),1)</f>
        <v>H</v>
      </c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</row>
    <row r="82" spans="1:39">
      <c r="A82" s="2" t="str">
        <v>2</v>
      </c>
      <c r="B82" s="1" t="str">
        <v>L</v>
      </c>
      <c r="C82" s="1" t="str">
        <v>02</v>
      </c>
      <c r="D82" s="1" t="str">
        <v>J</v>
      </c>
      <c r="E82" s="1" t="str">
        <v>02</v>
      </c>
      <c r="F82" s="1" t="str">
        <f t="shared" si="53"/>
        <v/>
      </c>
      <c r="G82" s="1" t="str">
        <f t="shared" si="54"/>
        <v/>
      </c>
      <c r="H82" s="1" t="b">
        <v>0</v>
      </c>
      <c r="K82" s="3" t="s">
        <v>63</v>
      </c>
      <c r="N82" s="2" t="str" cm="1">
        <f t="array" aca="1" ref="N82" ca="1">LEFT(_xlfn.XLOOKUP(N$80&amp;$K82,OFFSET(Pairings12!$C$6,($M$80-1)*gamesPerRound,0,gamesPerRound,1),OFFSET(Pairings12!$D$6,($M$80-1)*gamesPerRound,0,gamesPerRound,1),
_xlfn.XLOOKUP(N$80&amp;$K82,OFFSET(Pairings12!$D$6,($M$80-1)*gamesPerRound,0,gamesPerRound,1),OFFSET(Pairings12!$C$6,($M$80-1)*gamesPerRound,0,gamesPerRound,1),"")),1)</f>
        <v>G</v>
      </c>
      <c r="O82" s="2" t="str" cm="1">
        <f t="array" aca="1" ref="O82" ca="1">LEFT(_xlfn.XLOOKUP(O$80&amp;$K82,OFFSET(Pairings12!$C$6,($M$80-1)*gamesPerRound,0,gamesPerRound,1),OFFSET(Pairings12!$D$6,($M$80-1)*gamesPerRound,0,gamesPerRound,1),
_xlfn.XLOOKUP(O$80&amp;$K82,OFFSET(Pairings12!$D$6,($M$80-1)*gamesPerRound,0,gamesPerRound,1),OFFSET(Pairings12!$C$6,($M$80-1)*gamesPerRound,0,gamesPerRound,1),"")),1)</f>
        <v>J</v>
      </c>
      <c r="P82" s="2" t="str" cm="1">
        <f t="array" aca="1" ref="P82" ca="1">LEFT(_xlfn.XLOOKUP(P$80&amp;$K82,OFFSET(Pairings12!$C$6,($M$80-1)*gamesPerRound,0,gamesPerRound,1),OFFSET(Pairings12!$D$6,($M$80-1)*gamesPerRound,0,gamesPerRound,1),
_xlfn.XLOOKUP(P$80&amp;$K82,OFFSET(Pairings12!$D$6,($M$80-1)*gamesPerRound,0,gamesPerRound,1),OFFSET(Pairings12!$C$6,($M$80-1)*gamesPerRound,0,gamesPerRound,1),"")),1)</f>
        <v>E</v>
      </c>
      <c r="Q82" s="2" t="str" cm="1">
        <f t="array" aca="1" ref="Q82" ca="1">LEFT(_xlfn.XLOOKUP(Q$80&amp;$K82,OFFSET(Pairings12!$C$6,($M$80-1)*gamesPerRound,0,gamesPerRound,1),OFFSET(Pairings12!$D$6,($M$80-1)*gamesPerRound,0,gamesPerRound,1),
_xlfn.XLOOKUP(Q$80&amp;$K82,OFFSET(Pairings12!$D$6,($M$80-1)*gamesPerRound,0,gamesPerRound,1),OFFSET(Pairings12!$C$6,($M$80-1)*gamesPerRound,0,gamesPerRound,1),"")),1)</f>
        <v>F</v>
      </c>
      <c r="R82" s="2" t="str" cm="1">
        <f t="array" aca="1" ref="R82" ca="1">LEFT(_xlfn.XLOOKUP(R$80&amp;$K82,OFFSET(Pairings12!$C$6,($M$80-1)*gamesPerRound,0,gamesPerRound,1),OFFSET(Pairings12!$D$6,($M$80-1)*gamesPerRound,0,gamesPerRound,1),
_xlfn.XLOOKUP(R$80&amp;$K82,OFFSET(Pairings12!$D$6,($M$80-1)*gamesPerRound,0,gamesPerRound,1),OFFSET(Pairings12!$C$6,($M$80-1)*gamesPerRound,0,gamesPerRound,1),"")),1)</f>
        <v>C</v>
      </c>
      <c r="S82" s="2" t="str" cm="1">
        <f t="array" aca="1" ref="S82" ca="1">LEFT(_xlfn.XLOOKUP(S$80&amp;$K82,OFFSET(Pairings12!$C$6,($M$80-1)*gamesPerRound,0,gamesPerRound,1),OFFSET(Pairings12!$D$6,($M$80-1)*gamesPerRound,0,gamesPerRound,1),
_xlfn.XLOOKUP(S$80&amp;$K82,OFFSET(Pairings12!$D$6,($M$80-1)*gamesPerRound,0,gamesPerRound,1),OFFSET(Pairings12!$C$6,($M$80-1)*gamesPerRound,0,gamesPerRound,1),"")),1)</f>
        <v>D</v>
      </c>
      <c r="T82" s="2" t="str" cm="1">
        <f t="array" aca="1" ref="T82" ca="1">LEFT(_xlfn.XLOOKUP(T$80&amp;$K82,OFFSET(Pairings12!$C$6,($M$80-1)*gamesPerRound,0,gamesPerRound,1),OFFSET(Pairings12!$D$6,($M$80-1)*gamesPerRound,0,gamesPerRound,1),
_xlfn.XLOOKUP(T$80&amp;$K82,OFFSET(Pairings12!$D$6,($M$80-1)*gamesPerRound,0,gamesPerRound,1),OFFSET(Pairings12!$C$6,($M$80-1)*gamesPerRound,0,gamesPerRound,1),"")),1)</f>
        <v>A</v>
      </c>
      <c r="U82" s="2" t="str" cm="1">
        <f t="array" aca="1" ref="U82" ca="1">LEFT(_xlfn.XLOOKUP(U$80&amp;$K82,OFFSET(Pairings12!$C$6,($M$80-1)*gamesPerRound,0,gamesPerRound,1),OFFSET(Pairings12!$D$6,($M$80-1)*gamesPerRound,0,gamesPerRound,1),
_xlfn.XLOOKUP(U$80&amp;$K82,OFFSET(Pairings12!$D$6,($M$80-1)*gamesPerRound,0,gamesPerRound,1),OFFSET(Pairings12!$C$6,($M$80-1)*gamesPerRound,0,gamesPerRound,1),"")),1)</f>
        <v>L</v>
      </c>
      <c r="V82" s="2" t="str" cm="1">
        <f t="array" aca="1" ref="V82" ca="1">LEFT(_xlfn.XLOOKUP(V$80&amp;$K82,OFFSET(Pairings12!$C$6,($M$80-1)*gamesPerRound,0,gamesPerRound,1),OFFSET(Pairings12!$D$6,($M$80-1)*gamesPerRound,0,gamesPerRound,1),
_xlfn.XLOOKUP(V$80&amp;$K82,OFFSET(Pairings12!$D$6,($M$80-1)*gamesPerRound,0,gamesPerRound,1),OFFSET(Pairings12!$C$6,($M$80-1)*gamesPerRound,0,gamesPerRound,1),"")),1)</f>
        <v>K</v>
      </c>
      <c r="W82" s="2" t="str" cm="1">
        <f t="array" aca="1" ref="W82" ca="1">LEFT(_xlfn.XLOOKUP(W$80&amp;$K82,OFFSET(Pairings12!$C$6,($M$80-1)*gamesPerRound,0,gamesPerRound,1),OFFSET(Pairings12!$D$6,($M$80-1)*gamesPerRound,0,gamesPerRound,1),
_xlfn.XLOOKUP(W$80&amp;$K82,OFFSET(Pairings12!$D$6,($M$80-1)*gamesPerRound,0,gamesPerRound,1),OFFSET(Pairings12!$C$6,($M$80-1)*gamesPerRound,0,gamesPerRound,1),"")),1)</f>
        <v>B</v>
      </c>
      <c r="X82" s="2" t="str" cm="1">
        <f t="array" aca="1" ref="X82" ca="1">LEFT(_xlfn.XLOOKUP(X$80&amp;$K82,OFFSET(Pairings12!$C$6,($M$80-1)*gamesPerRound,0,gamesPerRound,1),OFFSET(Pairings12!$D$6,($M$80-1)*gamesPerRound,0,gamesPerRound,1),
_xlfn.XLOOKUP(X$80&amp;$K82,OFFSET(Pairings12!$D$6,($M$80-1)*gamesPerRound,0,gamesPerRound,1),OFFSET(Pairings12!$C$6,($M$80-1)*gamesPerRound,0,gamesPerRound,1),"")),1)</f>
        <v>I</v>
      </c>
      <c r="Y82" s="2" t="str" cm="1">
        <f t="array" aca="1" ref="Y82" ca="1">LEFT(_xlfn.XLOOKUP(Y$80&amp;$K82,OFFSET(Pairings12!$C$6,($M$80-1)*gamesPerRound,0,gamesPerRound,1),OFFSET(Pairings12!$D$6,($M$80-1)*gamesPerRound,0,gamesPerRound,1),
_xlfn.XLOOKUP(Y$80&amp;$K82,OFFSET(Pairings12!$D$6,($M$80-1)*gamesPerRound,0,gamesPerRound,1),OFFSET(Pairings12!$C$6,($M$80-1)*gamesPerRound,0,gamesPerRound,1),"")),1)</f>
        <v>H</v>
      </c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</row>
    <row r="83" spans="1:39">
      <c r="A83" s="2" t="str">
        <v>2</v>
      </c>
      <c r="B83" s="1" t="str">
        <v>A</v>
      </c>
      <c r="C83" s="1" t="str">
        <v>03</v>
      </c>
      <c r="D83" s="1" t="str">
        <v>F</v>
      </c>
      <c r="E83" s="1" t="str">
        <v>03</v>
      </c>
      <c r="F83" s="1" t="str">
        <f t="shared" si="53"/>
        <v/>
      </c>
      <c r="G83" s="1" t="str">
        <f t="shared" si="54"/>
        <v/>
      </c>
      <c r="H83" s="1" t="b">
        <v>0</v>
      </c>
      <c r="K83" s="3" t="s">
        <v>64</v>
      </c>
      <c r="N83" s="2" t="str" cm="1">
        <f t="array" aca="1" ref="N83" ca="1">LEFT(_xlfn.XLOOKUP(N$80&amp;$K83,OFFSET(Pairings12!$C$6,($M$80-1)*gamesPerRound,0,gamesPerRound,1),OFFSET(Pairings12!$D$6,($M$80-1)*gamesPerRound,0,gamesPerRound,1),
_xlfn.XLOOKUP(N$80&amp;$K83,OFFSET(Pairings12!$D$6,($M$80-1)*gamesPerRound,0,gamesPerRound,1),OFFSET(Pairings12!$C$6,($M$80-1)*gamesPerRound,0,gamesPerRound,1),"")),1)</f>
        <v>H</v>
      </c>
      <c r="O83" s="2" t="str" cm="1">
        <f t="array" aca="1" ref="O83" ca="1">LEFT(_xlfn.XLOOKUP(O$80&amp;$K83,OFFSET(Pairings12!$C$6,($M$80-1)*gamesPerRound,0,gamesPerRound,1),OFFSET(Pairings12!$D$6,($M$80-1)*gamesPerRound,0,gamesPerRound,1),
_xlfn.XLOOKUP(O$80&amp;$K83,OFFSET(Pairings12!$D$6,($M$80-1)*gamesPerRound,0,gamesPerRound,1),OFFSET(Pairings12!$C$6,($M$80-1)*gamesPerRound,0,gamesPerRound,1),"")),1)</f>
        <v>J</v>
      </c>
      <c r="P83" s="2" t="str" cm="1">
        <f t="array" aca="1" ref="P83" ca="1">LEFT(_xlfn.XLOOKUP(P$80&amp;$K83,OFFSET(Pairings12!$C$6,($M$80-1)*gamesPerRound,0,gamesPerRound,1),OFFSET(Pairings12!$D$6,($M$80-1)*gamesPerRound,0,gamesPerRound,1),
_xlfn.XLOOKUP(P$80&amp;$K83,OFFSET(Pairings12!$D$6,($M$80-1)*gamesPerRound,0,gamesPerRound,1),OFFSET(Pairings12!$C$6,($M$80-1)*gamesPerRound,0,gamesPerRound,1),"")),1)</f>
        <v>L</v>
      </c>
      <c r="Q83" s="2" t="str" cm="1">
        <f t="array" aca="1" ref="Q83" ca="1">LEFT(_xlfn.XLOOKUP(Q$80&amp;$K83,OFFSET(Pairings12!$C$6,($M$80-1)*gamesPerRound,0,gamesPerRound,1),OFFSET(Pairings12!$D$6,($M$80-1)*gamesPerRound,0,gamesPerRound,1),
_xlfn.XLOOKUP(Q$80&amp;$K83,OFFSET(Pairings12!$D$6,($M$80-1)*gamesPerRound,0,gamesPerRound,1),OFFSET(Pairings12!$C$6,($M$80-1)*gamesPerRound,0,gamesPerRound,1),"")),1)</f>
        <v>G</v>
      </c>
      <c r="R83" s="2" t="str" cm="1">
        <f t="array" aca="1" ref="R83" ca="1">LEFT(_xlfn.XLOOKUP(R$80&amp;$K83,OFFSET(Pairings12!$C$6,($M$80-1)*gamesPerRound,0,gamesPerRound,1),OFFSET(Pairings12!$D$6,($M$80-1)*gamesPerRound,0,gamesPerRound,1),
_xlfn.XLOOKUP(R$80&amp;$K83,OFFSET(Pairings12!$D$6,($M$80-1)*gamesPerRound,0,gamesPerRound,1),OFFSET(Pairings12!$C$6,($M$80-1)*gamesPerRound,0,gamesPerRound,1),"")),1)</f>
        <v>K</v>
      </c>
      <c r="S83" s="2" t="str" cm="1">
        <f t="array" aca="1" ref="S83" ca="1">LEFT(_xlfn.XLOOKUP(S$80&amp;$K83,OFFSET(Pairings12!$C$6,($M$80-1)*gamesPerRound,0,gamesPerRound,1),OFFSET(Pairings12!$D$6,($M$80-1)*gamesPerRound,0,gamesPerRound,1),
_xlfn.XLOOKUP(S$80&amp;$K83,OFFSET(Pairings12!$D$6,($M$80-1)*gamesPerRound,0,gamesPerRound,1),OFFSET(Pairings12!$C$6,($M$80-1)*gamesPerRound,0,gamesPerRound,1),"")),1)</f>
        <v>I</v>
      </c>
      <c r="T83" s="2" t="str" cm="1">
        <f t="array" aca="1" ref="T83" ca="1">LEFT(_xlfn.XLOOKUP(T$80&amp;$K83,OFFSET(Pairings12!$C$6,($M$80-1)*gamesPerRound,0,gamesPerRound,1),OFFSET(Pairings12!$D$6,($M$80-1)*gamesPerRound,0,gamesPerRound,1),
_xlfn.XLOOKUP(T$80&amp;$K83,OFFSET(Pairings12!$D$6,($M$80-1)*gamesPerRound,0,gamesPerRound,1),OFFSET(Pairings12!$C$6,($M$80-1)*gamesPerRound,0,gamesPerRound,1),"")),1)</f>
        <v>D</v>
      </c>
      <c r="U83" s="2" t="str" cm="1">
        <f t="array" aca="1" ref="U83" ca="1">LEFT(_xlfn.XLOOKUP(U$80&amp;$K83,OFFSET(Pairings12!$C$6,($M$80-1)*gamesPerRound,0,gamesPerRound,1),OFFSET(Pairings12!$D$6,($M$80-1)*gamesPerRound,0,gamesPerRound,1),
_xlfn.XLOOKUP(U$80&amp;$K83,OFFSET(Pairings12!$D$6,($M$80-1)*gamesPerRound,0,gamesPerRound,1),OFFSET(Pairings12!$C$6,($M$80-1)*gamesPerRound,0,gamesPerRound,1),"")),1)</f>
        <v>A</v>
      </c>
      <c r="V83" s="2" t="str" cm="1">
        <f t="array" aca="1" ref="V83" ca="1">LEFT(_xlfn.XLOOKUP(V$80&amp;$K83,OFFSET(Pairings12!$C$6,($M$80-1)*gamesPerRound,0,gamesPerRound,1),OFFSET(Pairings12!$D$6,($M$80-1)*gamesPerRound,0,gamesPerRound,1),
_xlfn.XLOOKUP(V$80&amp;$K83,OFFSET(Pairings12!$D$6,($M$80-1)*gamesPerRound,0,gamesPerRound,1),OFFSET(Pairings12!$C$6,($M$80-1)*gamesPerRound,0,gamesPerRound,1),"")),1)</f>
        <v>F</v>
      </c>
      <c r="W83" s="2" t="str" cm="1">
        <f t="array" aca="1" ref="W83" ca="1">LEFT(_xlfn.XLOOKUP(W$80&amp;$K83,OFFSET(Pairings12!$C$6,($M$80-1)*gamesPerRound,0,gamesPerRound,1),OFFSET(Pairings12!$D$6,($M$80-1)*gamesPerRound,0,gamesPerRound,1),
_xlfn.XLOOKUP(W$80&amp;$K83,OFFSET(Pairings12!$D$6,($M$80-1)*gamesPerRound,0,gamesPerRound,1),OFFSET(Pairings12!$C$6,($M$80-1)*gamesPerRound,0,gamesPerRound,1),"")),1)</f>
        <v>B</v>
      </c>
      <c r="X83" s="2" t="str" cm="1">
        <f t="array" aca="1" ref="X83" ca="1">LEFT(_xlfn.XLOOKUP(X$80&amp;$K83,OFFSET(Pairings12!$C$6,($M$80-1)*gamesPerRound,0,gamesPerRound,1),OFFSET(Pairings12!$D$6,($M$80-1)*gamesPerRound,0,gamesPerRound,1),
_xlfn.XLOOKUP(X$80&amp;$K83,OFFSET(Pairings12!$D$6,($M$80-1)*gamesPerRound,0,gamesPerRound,1),OFFSET(Pairings12!$C$6,($M$80-1)*gamesPerRound,0,gamesPerRound,1),"")),1)</f>
        <v>E</v>
      </c>
      <c r="Y83" s="2" t="str" cm="1">
        <f t="array" aca="1" ref="Y83" ca="1">LEFT(_xlfn.XLOOKUP(Y$80&amp;$K83,OFFSET(Pairings12!$C$6,($M$80-1)*gamesPerRound,0,gamesPerRound,1),OFFSET(Pairings12!$D$6,($M$80-1)*gamesPerRound,0,gamesPerRound,1),
_xlfn.XLOOKUP(Y$80&amp;$K83,OFFSET(Pairings12!$D$6,($M$80-1)*gamesPerRound,0,gamesPerRound,1),OFFSET(Pairings12!$C$6,($M$80-1)*gamesPerRound,0,gamesPerRound,1),"")),1)</f>
        <v>C</v>
      </c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</row>
    <row r="84" spans="1:39">
      <c r="A84" s="2" t="str">
        <v>2</v>
      </c>
      <c r="B84" s="1" t="str">
        <v>C</v>
      </c>
      <c r="C84" s="1" t="str">
        <v>03</v>
      </c>
      <c r="D84" s="1" t="str">
        <v>K</v>
      </c>
      <c r="E84" s="1" t="str">
        <v>03</v>
      </c>
      <c r="F84" s="1" t="str">
        <f t="shared" si="53"/>
        <v/>
      </c>
      <c r="G84" s="1" t="str">
        <f t="shared" si="54"/>
        <v/>
      </c>
      <c r="H84" s="1" t="b">
        <v>0</v>
      </c>
      <c r="J84" s="17"/>
      <c r="K84" s="3" t="s">
        <v>65</v>
      </c>
      <c r="N84" s="2" t="str" cm="1">
        <f t="array" aca="1" ref="N84" ca="1">LEFT(_xlfn.XLOOKUP(N$80&amp;$K84,OFFSET(Pairings12!$C$6,($M$80-1)*gamesPerRound,0,gamesPerRound,1),OFFSET(Pairings12!$D$6,($M$80-1)*gamesPerRound,0,gamesPerRound,1),
_xlfn.XLOOKUP(N$80&amp;$K84,OFFSET(Pairings12!$D$6,($M$80-1)*gamesPerRound,0,gamesPerRound,1),OFFSET(Pairings12!$C$6,($M$80-1)*gamesPerRound,0,gamesPerRound,1),"")),1)</f>
        <v>F</v>
      </c>
      <c r="O84" s="2" t="str" cm="1">
        <f t="array" aca="1" ref="O84" ca="1">LEFT(_xlfn.XLOOKUP(O$80&amp;$K84,OFFSET(Pairings12!$C$6,($M$80-1)*gamesPerRound,0,gamesPerRound,1),OFFSET(Pairings12!$D$6,($M$80-1)*gamesPerRound,0,gamesPerRound,1),
_xlfn.XLOOKUP(O$80&amp;$K84,OFFSET(Pairings12!$D$6,($M$80-1)*gamesPerRound,0,gamesPerRound,1),OFFSET(Pairings12!$C$6,($M$80-1)*gamesPerRound,0,gamesPerRound,1),"")),1)</f>
        <v>I</v>
      </c>
      <c r="P84" s="2" t="str" cm="1">
        <f t="array" aca="1" ref="P84" ca="1">LEFT(_xlfn.XLOOKUP(P$80&amp;$K84,OFFSET(Pairings12!$C$6,($M$80-1)*gamesPerRound,0,gamesPerRound,1),OFFSET(Pairings12!$D$6,($M$80-1)*gamesPerRound,0,gamesPerRound,1),
_xlfn.XLOOKUP(P$80&amp;$K84,OFFSET(Pairings12!$D$6,($M$80-1)*gamesPerRound,0,gamesPerRound,1),OFFSET(Pairings12!$C$6,($M$80-1)*gamesPerRound,0,gamesPerRound,1),"")),1)</f>
        <v>G</v>
      </c>
      <c r="Q84" s="2" t="str" cm="1">
        <f t="array" aca="1" ref="Q84" ca="1">LEFT(_xlfn.XLOOKUP(Q$80&amp;$K84,OFFSET(Pairings12!$C$6,($M$80-1)*gamesPerRound,0,gamesPerRound,1),OFFSET(Pairings12!$D$6,($M$80-1)*gamesPerRound,0,gamesPerRound,1),
_xlfn.XLOOKUP(Q$80&amp;$K84,OFFSET(Pairings12!$D$6,($M$80-1)*gamesPerRound,0,gamesPerRound,1),OFFSET(Pairings12!$C$6,($M$80-1)*gamesPerRound,0,gamesPerRound,1),"")),1)</f>
        <v>E</v>
      </c>
      <c r="R84" s="2" t="str" cm="1">
        <f t="array" aca="1" ref="R84" ca="1">LEFT(_xlfn.XLOOKUP(R$80&amp;$K84,OFFSET(Pairings12!$C$6,($M$80-1)*gamesPerRound,0,gamesPerRound,1),OFFSET(Pairings12!$D$6,($M$80-1)*gamesPerRound,0,gamesPerRound,1),
_xlfn.XLOOKUP(R$80&amp;$K84,OFFSET(Pairings12!$D$6,($M$80-1)*gamesPerRound,0,gamesPerRound,1),OFFSET(Pairings12!$C$6,($M$80-1)*gamesPerRound,0,gamesPerRound,1),"")),1)</f>
        <v>D</v>
      </c>
      <c r="S84" s="2" t="str" cm="1">
        <f t="array" aca="1" ref="S84" ca="1">LEFT(_xlfn.XLOOKUP(S$80&amp;$K84,OFFSET(Pairings12!$C$6,($M$80-1)*gamesPerRound,0,gamesPerRound,1),OFFSET(Pairings12!$D$6,($M$80-1)*gamesPerRound,0,gamesPerRound,1),
_xlfn.XLOOKUP(S$80&amp;$K84,OFFSET(Pairings12!$D$6,($M$80-1)*gamesPerRound,0,gamesPerRound,1),OFFSET(Pairings12!$C$6,($M$80-1)*gamesPerRound,0,gamesPerRound,1),"")),1)</f>
        <v>A</v>
      </c>
      <c r="T84" s="2" t="str" cm="1">
        <f t="array" aca="1" ref="T84" ca="1">LEFT(_xlfn.XLOOKUP(T$80&amp;$K84,OFFSET(Pairings12!$C$6,($M$80-1)*gamesPerRound,0,gamesPerRound,1),OFFSET(Pairings12!$D$6,($M$80-1)*gamesPerRound,0,gamesPerRound,1),
_xlfn.XLOOKUP(T$80&amp;$K84,OFFSET(Pairings12!$D$6,($M$80-1)*gamesPerRound,0,gamesPerRound,1),OFFSET(Pairings12!$C$6,($M$80-1)*gamesPerRound,0,gamesPerRound,1),"")),1)</f>
        <v>C</v>
      </c>
      <c r="U84" s="2" t="str" cm="1">
        <f t="array" aca="1" ref="U84" ca="1">LEFT(_xlfn.XLOOKUP(U$80&amp;$K84,OFFSET(Pairings12!$C$6,($M$80-1)*gamesPerRound,0,gamesPerRound,1),OFFSET(Pairings12!$D$6,($M$80-1)*gamesPerRound,0,gamesPerRound,1),
_xlfn.XLOOKUP(U$80&amp;$K84,OFFSET(Pairings12!$D$6,($M$80-1)*gamesPerRound,0,gamesPerRound,1),OFFSET(Pairings12!$C$6,($M$80-1)*gamesPerRound,0,gamesPerRound,1),"")),1)</f>
        <v>K</v>
      </c>
      <c r="V84" s="2" t="str" cm="1">
        <f t="array" aca="1" ref="V84" ca="1">LEFT(_xlfn.XLOOKUP(V$80&amp;$K84,OFFSET(Pairings12!$C$6,($M$80-1)*gamesPerRound,0,gamesPerRound,1),OFFSET(Pairings12!$D$6,($M$80-1)*gamesPerRound,0,gamesPerRound,1),
_xlfn.XLOOKUP(V$80&amp;$K84,OFFSET(Pairings12!$D$6,($M$80-1)*gamesPerRound,0,gamesPerRound,1),OFFSET(Pairings12!$C$6,($M$80-1)*gamesPerRound,0,gamesPerRound,1),"")),1)</f>
        <v>B</v>
      </c>
      <c r="W84" s="2" t="str" cm="1">
        <f t="array" aca="1" ref="W84" ca="1">LEFT(_xlfn.XLOOKUP(W$80&amp;$K84,OFFSET(Pairings12!$C$6,($M$80-1)*gamesPerRound,0,gamesPerRound,1),OFFSET(Pairings12!$D$6,($M$80-1)*gamesPerRound,0,gamesPerRound,1),
_xlfn.XLOOKUP(W$80&amp;$K84,OFFSET(Pairings12!$D$6,($M$80-1)*gamesPerRound,0,gamesPerRound,1),OFFSET(Pairings12!$C$6,($M$80-1)*gamesPerRound,0,gamesPerRound,1),"")),1)</f>
        <v>L</v>
      </c>
      <c r="X84" s="2" t="str" cm="1">
        <f t="array" aca="1" ref="X84" ca="1">LEFT(_xlfn.XLOOKUP(X$80&amp;$K84,OFFSET(Pairings12!$C$6,($M$80-1)*gamesPerRound,0,gamesPerRound,1),OFFSET(Pairings12!$D$6,($M$80-1)*gamesPerRound,0,gamesPerRound,1),
_xlfn.XLOOKUP(X$80&amp;$K84,OFFSET(Pairings12!$D$6,($M$80-1)*gamesPerRound,0,gamesPerRound,1),OFFSET(Pairings12!$C$6,($M$80-1)*gamesPerRound,0,gamesPerRound,1),"")),1)</f>
        <v>H</v>
      </c>
      <c r="Y84" s="2" t="str" cm="1">
        <f t="array" aca="1" ref="Y84" ca="1">LEFT(_xlfn.XLOOKUP(Y$80&amp;$K84,OFFSET(Pairings12!$C$6,($M$80-1)*gamesPerRound,0,gamesPerRound,1),OFFSET(Pairings12!$D$6,($M$80-1)*gamesPerRound,0,gamesPerRound,1),
_xlfn.XLOOKUP(Y$80&amp;$K84,OFFSET(Pairings12!$D$6,($M$80-1)*gamesPerRound,0,gamesPerRound,1),OFFSET(Pairings12!$C$6,($M$80-1)*gamesPerRound,0,gamesPerRound,1),"")),1)</f>
        <v>J</v>
      </c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</row>
    <row r="85" spans="1:39">
      <c r="A85" s="2" t="str">
        <v>2</v>
      </c>
      <c r="B85" s="1" t="str">
        <v>D</v>
      </c>
      <c r="C85" s="1" t="str">
        <v>03</v>
      </c>
      <c r="D85" s="1" t="str">
        <v>L</v>
      </c>
      <c r="E85" s="1" t="str">
        <v>03</v>
      </c>
      <c r="F85" s="1" t="str">
        <f t="shared" si="53"/>
        <v/>
      </c>
      <c r="G85" s="1" t="str">
        <f t="shared" si="54"/>
        <v/>
      </c>
      <c r="H85" s="1" t="b">
        <v>0</v>
      </c>
      <c r="K85" s="3" t="s">
        <v>66</v>
      </c>
      <c r="N85" s="2" t="str" cm="1">
        <f t="array" aca="1" ref="N85" ca="1">LEFT(_xlfn.XLOOKUP(N$80&amp;$K85,OFFSET(Pairings12!$C$6,($M$80-1)*gamesPerRound,0,gamesPerRound,1),OFFSET(Pairings12!$D$6,($M$80-1)*gamesPerRound,0,gamesPerRound,1),
_xlfn.XLOOKUP(N$80&amp;$K85,OFFSET(Pairings12!$D$6,($M$80-1)*gamesPerRound,0,gamesPerRound,1),OFFSET(Pairings12!$C$6,($M$80-1)*gamesPerRound,0,gamesPerRound,1),"")),1)</f>
        <v>B</v>
      </c>
      <c r="O85" s="2" t="str" cm="1">
        <f t="array" aca="1" ref="O85" ca="1">LEFT(_xlfn.XLOOKUP(O$80&amp;$K85,OFFSET(Pairings12!$C$6,($M$80-1)*gamesPerRound,0,gamesPerRound,1),OFFSET(Pairings12!$D$6,($M$80-1)*gamesPerRound,0,gamesPerRound,1),
_xlfn.XLOOKUP(O$80&amp;$K85,OFFSET(Pairings12!$D$6,($M$80-1)*gamesPerRound,0,gamesPerRound,1),OFFSET(Pairings12!$C$6,($M$80-1)*gamesPerRound,0,gamesPerRound,1),"")),1)</f>
        <v>A</v>
      </c>
      <c r="P85" s="2" t="str" cm="1">
        <f t="array" aca="1" ref="P85" ca="1">LEFT(_xlfn.XLOOKUP(P$80&amp;$K85,OFFSET(Pairings12!$C$6,($M$80-1)*gamesPerRound,0,gamesPerRound,1),OFFSET(Pairings12!$D$6,($M$80-1)*gamesPerRound,0,gamesPerRound,1),
_xlfn.XLOOKUP(P$80&amp;$K85,OFFSET(Pairings12!$D$6,($M$80-1)*gamesPerRound,0,gamesPerRound,1),OFFSET(Pairings12!$C$6,($M$80-1)*gamesPerRound,0,gamesPerRound,1),"")),1)</f>
        <v>I</v>
      </c>
      <c r="Q85" s="2" t="str" cm="1">
        <f t="array" aca="1" ref="Q85" ca="1">LEFT(_xlfn.XLOOKUP(Q$80&amp;$K85,OFFSET(Pairings12!$C$6,($M$80-1)*gamesPerRound,0,gamesPerRound,1),OFFSET(Pairings12!$D$6,($M$80-1)*gamesPerRound,0,gamesPerRound,1),
_xlfn.XLOOKUP(Q$80&amp;$K85,OFFSET(Pairings12!$D$6,($M$80-1)*gamesPerRound,0,gamesPerRound,1),OFFSET(Pairings12!$C$6,($M$80-1)*gamesPerRound,0,gamesPerRound,1),"")),1)</f>
        <v>G</v>
      </c>
      <c r="R85" s="2" t="str" cm="1">
        <f t="array" aca="1" ref="R85" ca="1">LEFT(_xlfn.XLOOKUP(R$80&amp;$K85,OFFSET(Pairings12!$C$6,($M$80-1)*gamesPerRound,0,gamesPerRound,1),OFFSET(Pairings12!$D$6,($M$80-1)*gamesPerRound,0,gamesPerRound,1),
_xlfn.XLOOKUP(R$80&amp;$K85,OFFSET(Pairings12!$D$6,($M$80-1)*gamesPerRound,0,gamesPerRound,1),OFFSET(Pairings12!$C$6,($M$80-1)*gamesPerRound,0,gamesPerRound,1),"")),1)</f>
        <v>F</v>
      </c>
      <c r="S85" s="2" t="str" cm="1">
        <f t="array" aca="1" ref="S85" ca="1">LEFT(_xlfn.XLOOKUP(S$80&amp;$K85,OFFSET(Pairings12!$C$6,($M$80-1)*gamesPerRound,0,gamesPerRound,1),OFFSET(Pairings12!$D$6,($M$80-1)*gamesPerRound,0,gamesPerRound,1),
_xlfn.XLOOKUP(S$80&amp;$K85,OFFSET(Pairings12!$D$6,($M$80-1)*gamesPerRound,0,gamesPerRound,1),OFFSET(Pairings12!$C$6,($M$80-1)*gamesPerRound,0,gamesPerRound,1),"")),1)</f>
        <v>E</v>
      </c>
      <c r="T85" s="2" t="str" cm="1">
        <f t="array" aca="1" ref="T85" ca="1">LEFT(_xlfn.XLOOKUP(T$80&amp;$K85,OFFSET(Pairings12!$C$6,($M$80-1)*gamesPerRound,0,gamesPerRound,1),OFFSET(Pairings12!$D$6,($M$80-1)*gamesPerRound,0,gamesPerRound,1),
_xlfn.XLOOKUP(T$80&amp;$K85,OFFSET(Pairings12!$D$6,($M$80-1)*gamesPerRound,0,gamesPerRound,1),OFFSET(Pairings12!$C$6,($M$80-1)*gamesPerRound,0,gamesPerRound,1),"")),1)</f>
        <v>D</v>
      </c>
      <c r="U85" s="2" t="str" cm="1">
        <f t="array" aca="1" ref="U85" ca="1">LEFT(_xlfn.XLOOKUP(U$80&amp;$K85,OFFSET(Pairings12!$C$6,($M$80-1)*gamesPerRound,0,gamesPerRound,1),OFFSET(Pairings12!$D$6,($M$80-1)*gamesPerRound,0,gamesPerRound,1),
_xlfn.XLOOKUP(U$80&amp;$K85,OFFSET(Pairings12!$D$6,($M$80-1)*gamesPerRound,0,gamesPerRound,1),OFFSET(Pairings12!$C$6,($M$80-1)*gamesPerRound,0,gamesPerRound,1),"")),1)</f>
        <v>L</v>
      </c>
      <c r="V85" s="2" t="str" cm="1">
        <f t="array" aca="1" ref="V85" ca="1">LEFT(_xlfn.XLOOKUP(V$80&amp;$K85,OFFSET(Pairings12!$C$6,($M$80-1)*gamesPerRound,0,gamesPerRound,1),OFFSET(Pairings12!$D$6,($M$80-1)*gamesPerRound,0,gamesPerRound,1),
_xlfn.XLOOKUP(V$80&amp;$K85,OFFSET(Pairings12!$D$6,($M$80-1)*gamesPerRound,0,gamesPerRound,1),OFFSET(Pairings12!$C$6,($M$80-1)*gamesPerRound,0,gamesPerRound,1),"")),1)</f>
        <v>C</v>
      </c>
      <c r="W85" s="2" t="str" cm="1">
        <f t="array" aca="1" ref="W85" ca="1">LEFT(_xlfn.XLOOKUP(W$80&amp;$K85,OFFSET(Pairings12!$C$6,($M$80-1)*gamesPerRound,0,gamesPerRound,1),OFFSET(Pairings12!$D$6,($M$80-1)*gamesPerRound,0,gamesPerRound,1),
_xlfn.XLOOKUP(W$80&amp;$K85,OFFSET(Pairings12!$D$6,($M$80-1)*gamesPerRound,0,gamesPerRound,1),OFFSET(Pairings12!$C$6,($M$80-1)*gamesPerRound,0,gamesPerRound,1),"")),1)</f>
        <v>K</v>
      </c>
      <c r="X85" s="2" t="str" cm="1">
        <f t="array" aca="1" ref="X85" ca="1">LEFT(_xlfn.XLOOKUP(X$80&amp;$K85,OFFSET(Pairings12!$C$6,($M$80-1)*gamesPerRound,0,gamesPerRound,1),OFFSET(Pairings12!$D$6,($M$80-1)*gamesPerRound,0,gamesPerRound,1),
_xlfn.XLOOKUP(X$80&amp;$K85,OFFSET(Pairings12!$D$6,($M$80-1)*gamesPerRound,0,gamesPerRound,1),OFFSET(Pairings12!$C$6,($M$80-1)*gamesPerRound,0,gamesPerRound,1),"")),1)</f>
        <v>J</v>
      </c>
      <c r="Y85" s="2" t="str" cm="1">
        <f t="array" aca="1" ref="Y85" ca="1">LEFT(_xlfn.XLOOKUP(Y$80&amp;$K85,OFFSET(Pairings12!$C$6,($M$80-1)*gamesPerRound,0,gamesPerRound,1),OFFSET(Pairings12!$D$6,($M$80-1)*gamesPerRound,0,gamesPerRound,1),
_xlfn.XLOOKUP(Y$80&amp;$K85,OFFSET(Pairings12!$D$6,($M$80-1)*gamesPerRound,0,gamesPerRound,1),OFFSET(Pairings12!$C$6,($M$80-1)*gamesPerRound,0,gamesPerRound,1),"")),1)</f>
        <v>H</v>
      </c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</row>
    <row r="86" spans="1:39">
      <c r="A86" s="2" t="str">
        <v>2</v>
      </c>
      <c r="B86" s="1" t="str">
        <v>E</v>
      </c>
      <c r="C86" s="1" t="str">
        <v>03</v>
      </c>
      <c r="D86" s="1" t="str">
        <v>B</v>
      </c>
      <c r="E86" s="1" t="str">
        <v>03</v>
      </c>
      <c r="F86" s="1" t="str">
        <f t="shared" si="53"/>
        <v/>
      </c>
      <c r="G86" s="1" t="str">
        <f t="shared" si="54"/>
        <v/>
      </c>
      <c r="H86" s="1" t="b">
        <v>0</v>
      </c>
      <c r="K86" s="3" t="s">
        <v>67</v>
      </c>
      <c r="N86" s="2" t="str" cm="1">
        <f t="array" aca="1" ref="N86" ca="1">LEFT(_xlfn.XLOOKUP(N$80&amp;$K86,OFFSET(Pairings12!$C$6,($M$80-1)*gamesPerRound,0,gamesPerRound,1),OFFSET(Pairings12!$D$6,($M$80-1)*gamesPerRound,0,gamesPerRound,1),
_xlfn.XLOOKUP(N$80&amp;$K86,OFFSET(Pairings12!$D$6,($M$80-1)*gamesPerRound,0,gamesPerRound,1),OFFSET(Pairings12!$C$6,($M$80-1)*gamesPerRound,0,gamesPerRound,1),"")),1)</f>
        <v>J</v>
      </c>
      <c r="O86" s="2" t="str" cm="1">
        <f t="array" aca="1" ref="O86" ca="1">LEFT(_xlfn.XLOOKUP(O$80&amp;$K86,OFFSET(Pairings12!$C$6,($M$80-1)*gamesPerRound,0,gamesPerRound,1),OFFSET(Pairings12!$D$6,($M$80-1)*gamesPerRound,0,gamesPerRound,1),
_xlfn.XLOOKUP(O$80&amp;$K86,OFFSET(Pairings12!$D$6,($M$80-1)*gamesPerRound,0,gamesPerRound,1),OFFSET(Pairings12!$C$6,($M$80-1)*gamesPerRound,0,gamesPerRound,1),"")),1)</f>
        <v>I</v>
      </c>
      <c r="P86" s="2" t="str" cm="1">
        <f t="array" aca="1" ref="P86" ca="1">LEFT(_xlfn.XLOOKUP(P$80&amp;$K86,OFFSET(Pairings12!$C$6,($M$80-1)*gamesPerRound,0,gamesPerRound,1),OFFSET(Pairings12!$D$6,($M$80-1)*gamesPerRound,0,gamesPerRound,1),
_xlfn.XLOOKUP(P$80&amp;$K86,OFFSET(Pairings12!$D$6,($M$80-1)*gamesPerRound,0,gamesPerRound,1),OFFSET(Pairings12!$C$6,($M$80-1)*gamesPerRound,0,gamesPerRound,1),"")),1)</f>
        <v>G</v>
      </c>
      <c r="Q86" s="2" t="str" cm="1">
        <f t="array" aca="1" ref="Q86" ca="1">LEFT(_xlfn.XLOOKUP(Q$80&amp;$K86,OFFSET(Pairings12!$C$6,($M$80-1)*gamesPerRound,0,gamesPerRound,1),OFFSET(Pairings12!$D$6,($M$80-1)*gamesPerRound,0,gamesPerRound,1),
_xlfn.XLOOKUP(Q$80&amp;$K86,OFFSET(Pairings12!$D$6,($M$80-1)*gamesPerRound,0,gamesPerRound,1),OFFSET(Pairings12!$C$6,($M$80-1)*gamesPerRound,0,gamesPerRound,1),"")),1)</f>
        <v>E</v>
      </c>
      <c r="R86" s="2" t="str" cm="1">
        <f t="array" aca="1" ref="R86" ca="1">LEFT(_xlfn.XLOOKUP(R$80&amp;$K86,OFFSET(Pairings12!$C$6,($M$80-1)*gamesPerRound,0,gamesPerRound,1),OFFSET(Pairings12!$D$6,($M$80-1)*gamesPerRound,0,gamesPerRound,1),
_xlfn.XLOOKUP(R$80&amp;$K86,OFFSET(Pairings12!$D$6,($M$80-1)*gamesPerRound,0,gamesPerRound,1),OFFSET(Pairings12!$C$6,($M$80-1)*gamesPerRound,0,gamesPerRound,1),"")),1)</f>
        <v>D</v>
      </c>
      <c r="S86" s="2" t="str" cm="1">
        <f t="array" aca="1" ref="S86" ca="1">LEFT(_xlfn.XLOOKUP(S$80&amp;$K86,OFFSET(Pairings12!$C$6,($M$80-1)*gamesPerRound,0,gamesPerRound,1),OFFSET(Pairings12!$D$6,($M$80-1)*gamesPerRound,0,gamesPerRound,1),
_xlfn.XLOOKUP(S$80&amp;$K86,OFFSET(Pairings12!$D$6,($M$80-1)*gamesPerRound,0,gamesPerRound,1),OFFSET(Pairings12!$C$6,($M$80-1)*gamesPerRound,0,gamesPerRound,1),"")),1)</f>
        <v>L</v>
      </c>
      <c r="T86" s="2" t="str" cm="1">
        <f t="array" aca="1" ref="T86" ca="1">LEFT(_xlfn.XLOOKUP(T$80&amp;$K86,OFFSET(Pairings12!$C$6,($M$80-1)*gamesPerRound,0,gamesPerRound,1),OFFSET(Pairings12!$D$6,($M$80-1)*gamesPerRound,0,gamesPerRound,1),
_xlfn.XLOOKUP(T$80&amp;$K86,OFFSET(Pairings12!$D$6,($M$80-1)*gamesPerRound,0,gamesPerRound,1),OFFSET(Pairings12!$C$6,($M$80-1)*gamesPerRound,0,gamesPerRound,1),"")),1)</f>
        <v>C</v>
      </c>
      <c r="U86" s="2" t="str" cm="1">
        <f t="array" aca="1" ref="U86" ca="1">LEFT(_xlfn.XLOOKUP(U$80&amp;$K86,OFFSET(Pairings12!$C$6,($M$80-1)*gamesPerRound,0,gamesPerRound,1),OFFSET(Pairings12!$D$6,($M$80-1)*gamesPerRound,0,gamesPerRound,1),
_xlfn.XLOOKUP(U$80&amp;$K86,OFFSET(Pairings12!$D$6,($M$80-1)*gamesPerRound,0,gamesPerRound,1),OFFSET(Pairings12!$C$6,($M$80-1)*gamesPerRound,0,gamesPerRound,1),"")),1)</f>
        <v>K</v>
      </c>
      <c r="V86" s="2" t="str" cm="1">
        <f t="array" aca="1" ref="V86" ca="1">LEFT(_xlfn.XLOOKUP(V$80&amp;$K86,OFFSET(Pairings12!$C$6,($M$80-1)*gamesPerRound,0,gamesPerRound,1),OFFSET(Pairings12!$D$6,($M$80-1)*gamesPerRound,0,gamesPerRound,1),
_xlfn.XLOOKUP(V$80&amp;$K86,OFFSET(Pairings12!$D$6,($M$80-1)*gamesPerRound,0,gamesPerRound,1),OFFSET(Pairings12!$C$6,($M$80-1)*gamesPerRound,0,gamesPerRound,1),"")),1)</f>
        <v>B</v>
      </c>
      <c r="W86" s="2" t="str" cm="1">
        <f t="array" aca="1" ref="W86" ca="1">LEFT(_xlfn.XLOOKUP(W$80&amp;$K86,OFFSET(Pairings12!$C$6,($M$80-1)*gamesPerRound,0,gamesPerRound,1),OFFSET(Pairings12!$D$6,($M$80-1)*gamesPerRound,0,gamesPerRound,1),
_xlfn.XLOOKUP(W$80&amp;$K86,OFFSET(Pairings12!$D$6,($M$80-1)*gamesPerRound,0,gamesPerRound,1),OFFSET(Pairings12!$C$6,($M$80-1)*gamesPerRound,0,gamesPerRound,1),"")),1)</f>
        <v>A</v>
      </c>
      <c r="X86" s="2" t="str" cm="1">
        <f t="array" aca="1" ref="X86" ca="1">LEFT(_xlfn.XLOOKUP(X$80&amp;$K86,OFFSET(Pairings12!$C$6,($M$80-1)*gamesPerRound,0,gamesPerRound,1),OFFSET(Pairings12!$D$6,($M$80-1)*gamesPerRound,0,gamesPerRound,1),
_xlfn.XLOOKUP(X$80&amp;$K86,OFFSET(Pairings12!$D$6,($M$80-1)*gamesPerRound,0,gamesPerRound,1),OFFSET(Pairings12!$C$6,($M$80-1)*gamesPerRound,0,gamesPerRound,1),"")),1)</f>
        <v>H</v>
      </c>
      <c r="Y86" s="2" t="str" cm="1">
        <f t="array" aca="1" ref="Y86" ca="1">LEFT(_xlfn.XLOOKUP(Y$80&amp;$K86,OFFSET(Pairings12!$C$6,($M$80-1)*gamesPerRound,0,gamesPerRound,1),OFFSET(Pairings12!$D$6,($M$80-1)*gamesPerRound,0,gamesPerRound,1),
_xlfn.XLOOKUP(Y$80&amp;$K86,OFFSET(Pairings12!$D$6,($M$80-1)*gamesPerRound,0,gamesPerRound,1),OFFSET(Pairings12!$C$6,($M$80-1)*gamesPerRound,0,gamesPerRound,1),"")),1)</f>
        <v>F</v>
      </c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</row>
    <row r="87" spans="1:39">
      <c r="A87" s="2" t="str">
        <v>2</v>
      </c>
      <c r="B87" s="1" t="str">
        <v>I</v>
      </c>
      <c r="C87" s="1" t="str">
        <v>03</v>
      </c>
      <c r="D87" s="1" t="str">
        <v>G</v>
      </c>
      <c r="E87" s="1" t="str">
        <v>03</v>
      </c>
      <c r="F87" s="1" t="str">
        <f t="shared" si="53"/>
        <v/>
      </c>
      <c r="G87" s="1" t="str">
        <f t="shared" si="54"/>
        <v/>
      </c>
      <c r="H87" s="1" t="b">
        <v>0</v>
      </c>
      <c r="K87" s="3" t="s">
        <v>68</v>
      </c>
      <c r="N87" s="2" t="str" cm="1">
        <f t="array" aca="1" ref="N87" ca="1">LEFT(_xlfn.XLOOKUP(N$80&amp;$K87,OFFSET(Pairings12!$C$6,($M$80-1)*gamesPerRound,0,gamesPerRound,1),OFFSET(Pairings12!$D$6,($M$80-1)*gamesPerRound,0,gamesPerRound,1),
_xlfn.XLOOKUP(N$80&amp;$K87,OFFSET(Pairings12!$D$6,($M$80-1)*gamesPerRound,0,gamesPerRound,1),OFFSET(Pairings12!$C$6,($M$80-1)*gamesPerRound,0,gamesPerRound,1),"")),1)</f>
        <v>G</v>
      </c>
      <c r="O87" s="2" t="str" cm="1">
        <f t="array" aca="1" ref="O87" ca="1">LEFT(_xlfn.XLOOKUP(O$80&amp;$K87,OFFSET(Pairings12!$C$6,($M$80-1)*gamesPerRound,0,gamesPerRound,1),OFFSET(Pairings12!$D$6,($M$80-1)*gamesPerRound,0,gamesPerRound,1),
_xlfn.XLOOKUP(O$80&amp;$K87,OFFSET(Pairings12!$D$6,($M$80-1)*gamesPerRound,0,gamesPerRound,1),OFFSET(Pairings12!$C$6,($M$80-1)*gamesPerRound,0,gamesPerRound,1),"")),1)</f>
        <v>J</v>
      </c>
      <c r="P87" s="2" t="str" cm="1">
        <f t="array" aca="1" ref="P87" ca="1">LEFT(_xlfn.XLOOKUP(P$80&amp;$K87,OFFSET(Pairings12!$C$6,($M$80-1)*gamesPerRound,0,gamesPerRound,1),OFFSET(Pairings12!$D$6,($M$80-1)*gamesPerRound,0,gamesPerRound,1),
_xlfn.XLOOKUP(P$80&amp;$K87,OFFSET(Pairings12!$D$6,($M$80-1)*gamesPerRound,0,gamesPerRound,1),OFFSET(Pairings12!$C$6,($M$80-1)*gamesPerRound,0,gamesPerRound,1),"")),1)</f>
        <v>F</v>
      </c>
      <c r="Q87" s="2" t="str" cm="1">
        <f t="array" aca="1" ref="Q87" ca="1">LEFT(_xlfn.XLOOKUP(Q$80&amp;$K87,OFFSET(Pairings12!$C$6,($M$80-1)*gamesPerRound,0,gamesPerRound,1),OFFSET(Pairings12!$D$6,($M$80-1)*gamesPerRound,0,gamesPerRound,1),
_xlfn.XLOOKUP(Q$80&amp;$K87,OFFSET(Pairings12!$D$6,($M$80-1)*gamesPerRound,0,gamesPerRound,1),OFFSET(Pairings12!$C$6,($M$80-1)*gamesPerRound,0,gamesPerRound,1),"")),1)</f>
        <v>K</v>
      </c>
      <c r="R87" s="2" t="str" cm="1">
        <f t="array" aca="1" ref="R87" ca="1">LEFT(_xlfn.XLOOKUP(R$80&amp;$K87,OFFSET(Pairings12!$C$6,($M$80-1)*gamesPerRound,0,gamesPerRound,1),OFFSET(Pairings12!$D$6,($M$80-1)*gamesPerRound,0,gamesPerRound,1),
_xlfn.XLOOKUP(R$80&amp;$K87,OFFSET(Pairings12!$D$6,($M$80-1)*gamesPerRound,0,gamesPerRound,1),OFFSET(Pairings12!$C$6,($M$80-1)*gamesPerRound,0,gamesPerRound,1),"")),1)</f>
        <v>L</v>
      </c>
      <c r="S87" s="2" t="str" cm="1">
        <f t="array" aca="1" ref="S87" ca="1">LEFT(_xlfn.XLOOKUP(S$80&amp;$K87,OFFSET(Pairings12!$C$6,($M$80-1)*gamesPerRound,0,gamesPerRound,1),OFFSET(Pairings12!$D$6,($M$80-1)*gamesPerRound,0,gamesPerRound,1),
_xlfn.XLOOKUP(S$80&amp;$K87,OFFSET(Pairings12!$D$6,($M$80-1)*gamesPerRound,0,gamesPerRound,1),OFFSET(Pairings12!$C$6,($M$80-1)*gamesPerRound,0,gamesPerRound,1),"")),1)</f>
        <v>C</v>
      </c>
      <c r="T87" s="2" t="str" cm="1">
        <f t="array" aca="1" ref="T87" ca="1">LEFT(_xlfn.XLOOKUP(T$80&amp;$K87,OFFSET(Pairings12!$C$6,($M$80-1)*gamesPerRound,0,gamesPerRound,1),OFFSET(Pairings12!$D$6,($M$80-1)*gamesPerRound,0,gamesPerRound,1),
_xlfn.XLOOKUP(T$80&amp;$K87,OFFSET(Pairings12!$D$6,($M$80-1)*gamesPerRound,0,gamesPerRound,1),OFFSET(Pairings12!$C$6,($M$80-1)*gamesPerRound,0,gamesPerRound,1),"")),1)</f>
        <v>A</v>
      </c>
      <c r="U87" s="2" t="str" cm="1">
        <f t="array" aca="1" ref="U87" ca="1">LEFT(_xlfn.XLOOKUP(U$80&amp;$K87,OFFSET(Pairings12!$C$6,($M$80-1)*gamesPerRound,0,gamesPerRound,1),OFFSET(Pairings12!$D$6,($M$80-1)*gamesPerRound,0,gamesPerRound,1),
_xlfn.XLOOKUP(U$80&amp;$K87,OFFSET(Pairings12!$D$6,($M$80-1)*gamesPerRound,0,gamesPerRound,1),OFFSET(Pairings12!$C$6,($M$80-1)*gamesPerRound,0,gamesPerRound,1),"")),1)</f>
        <v>I</v>
      </c>
      <c r="V87" s="2" t="str" cm="1">
        <f t="array" aca="1" ref="V87" ca="1">LEFT(_xlfn.XLOOKUP(V$80&amp;$K87,OFFSET(Pairings12!$C$6,($M$80-1)*gamesPerRound,0,gamesPerRound,1),OFFSET(Pairings12!$D$6,($M$80-1)*gamesPerRound,0,gamesPerRound,1),
_xlfn.XLOOKUP(V$80&amp;$K87,OFFSET(Pairings12!$D$6,($M$80-1)*gamesPerRound,0,gamesPerRound,1),OFFSET(Pairings12!$C$6,($M$80-1)*gamesPerRound,0,gamesPerRound,1),"")),1)</f>
        <v>H</v>
      </c>
      <c r="W87" s="2" t="str" cm="1">
        <f t="array" aca="1" ref="W87" ca="1">LEFT(_xlfn.XLOOKUP(W$80&amp;$K87,OFFSET(Pairings12!$C$6,($M$80-1)*gamesPerRound,0,gamesPerRound,1),OFFSET(Pairings12!$D$6,($M$80-1)*gamesPerRound,0,gamesPerRound,1),
_xlfn.XLOOKUP(W$80&amp;$K87,OFFSET(Pairings12!$D$6,($M$80-1)*gamesPerRound,0,gamesPerRound,1),OFFSET(Pairings12!$C$6,($M$80-1)*gamesPerRound,0,gamesPerRound,1),"")),1)</f>
        <v>B</v>
      </c>
      <c r="X87" s="2" t="str" cm="1">
        <f t="array" aca="1" ref="X87" ca="1">LEFT(_xlfn.XLOOKUP(X$80&amp;$K87,OFFSET(Pairings12!$C$6,($M$80-1)*gamesPerRound,0,gamesPerRound,1),OFFSET(Pairings12!$D$6,($M$80-1)*gamesPerRound,0,gamesPerRound,1),
_xlfn.XLOOKUP(X$80&amp;$K87,OFFSET(Pairings12!$D$6,($M$80-1)*gamesPerRound,0,gamesPerRound,1),OFFSET(Pairings12!$C$6,($M$80-1)*gamesPerRound,0,gamesPerRound,1),"")),1)</f>
        <v>D</v>
      </c>
      <c r="Y87" s="2" t="str" cm="1">
        <f t="array" aca="1" ref="Y87" ca="1">LEFT(_xlfn.XLOOKUP(Y$80&amp;$K87,OFFSET(Pairings12!$C$6,($M$80-1)*gamesPerRound,0,gamesPerRound,1),OFFSET(Pairings12!$D$6,($M$80-1)*gamesPerRound,0,gamesPerRound,1),
_xlfn.XLOOKUP(Y$80&amp;$K87,OFFSET(Pairings12!$D$6,($M$80-1)*gamesPerRound,0,gamesPerRound,1),OFFSET(Pairings12!$C$6,($M$80-1)*gamesPerRound,0,gamesPerRound,1),"")),1)</f>
        <v>E</v>
      </c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</row>
    <row r="88" spans="1:39">
      <c r="A88" s="2" t="str">
        <v>2</v>
      </c>
      <c r="B88" s="1" t="str">
        <v>J</v>
      </c>
      <c r="C88" s="1" t="str">
        <v>03</v>
      </c>
      <c r="D88" s="1" t="str">
        <v>H</v>
      </c>
      <c r="E88" s="1" t="str">
        <v>03</v>
      </c>
      <c r="F88" s="1" t="str">
        <f t="shared" si="53"/>
        <v/>
      </c>
      <c r="G88" s="1" t="str">
        <f t="shared" si="54"/>
        <v/>
      </c>
      <c r="H88" s="1" t="b">
        <v>0</v>
      </c>
      <c r="K88" s="3" t="s">
        <v>69</v>
      </c>
      <c r="N88" s="2" t="str" cm="1">
        <f t="array" aca="1" ref="N88" ca="1">LEFT(_xlfn.XLOOKUP(N$80&amp;$K88,OFFSET(Pairings12!$C$6,($M$80-1)*gamesPerRound,0,gamesPerRound,1),OFFSET(Pairings12!$D$6,($M$80-1)*gamesPerRound,0,gamesPerRound,1),
_xlfn.XLOOKUP(N$80&amp;$K88,OFFSET(Pairings12!$D$6,($M$80-1)*gamesPerRound,0,gamesPerRound,1),OFFSET(Pairings12!$C$6,($M$80-1)*gamesPerRound,0,gamesPerRound,1),"")),1)</f>
        <v>F</v>
      </c>
      <c r="O88" s="2" t="str" cm="1">
        <f t="array" aca="1" ref="O88" ca="1">LEFT(_xlfn.XLOOKUP(O$80&amp;$K88,OFFSET(Pairings12!$C$6,($M$80-1)*gamesPerRound,0,gamesPerRound,1),OFFSET(Pairings12!$D$6,($M$80-1)*gamesPerRound,0,gamesPerRound,1),
_xlfn.XLOOKUP(O$80&amp;$K88,OFFSET(Pairings12!$D$6,($M$80-1)*gamesPerRound,0,gamesPerRound,1),OFFSET(Pairings12!$C$6,($M$80-1)*gamesPerRound,0,gamesPerRound,1),"")),1)</f>
        <v>K</v>
      </c>
      <c r="P88" s="2" t="str" cm="1">
        <f t="array" aca="1" ref="P88" ca="1">LEFT(_xlfn.XLOOKUP(P$80&amp;$K88,OFFSET(Pairings12!$C$6,($M$80-1)*gamesPerRound,0,gamesPerRound,1),OFFSET(Pairings12!$D$6,($M$80-1)*gamesPerRound,0,gamesPerRound,1),
_xlfn.XLOOKUP(P$80&amp;$K88,OFFSET(Pairings12!$D$6,($M$80-1)*gamesPerRound,0,gamesPerRound,1),OFFSET(Pairings12!$C$6,($M$80-1)*gamesPerRound,0,gamesPerRound,1),"")),1)</f>
        <v>E</v>
      </c>
      <c r="Q88" s="2" t="str" cm="1">
        <f t="array" aca="1" ref="Q88" ca="1">LEFT(_xlfn.XLOOKUP(Q$80&amp;$K88,OFFSET(Pairings12!$C$6,($M$80-1)*gamesPerRound,0,gamesPerRound,1),OFFSET(Pairings12!$D$6,($M$80-1)*gamesPerRound,0,gamesPerRound,1),
_xlfn.XLOOKUP(Q$80&amp;$K88,OFFSET(Pairings12!$D$6,($M$80-1)*gamesPerRound,0,gamesPerRound,1),OFFSET(Pairings12!$C$6,($M$80-1)*gamesPerRound,0,gamesPerRound,1),"")),1)</f>
        <v>J</v>
      </c>
      <c r="R88" s="2" t="str" cm="1">
        <f t="array" aca="1" ref="R88" ca="1">LEFT(_xlfn.XLOOKUP(R$80&amp;$K88,OFFSET(Pairings12!$C$6,($M$80-1)*gamesPerRound,0,gamesPerRound,1),OFFSET(Pairings12!$D$6,($M$80-1)*gamesPerRound,0,gamesPerRound,1),
_xlfn.XLOOKUP(R$80&amp;$K88,OFFSET(Pairings12!$D$6,($M$80-1)*gamesPerRound,0,gamesPerRound,1),OFFSET(Pairings12!$C$6,($M$80-1)*gamesPerRound,0,gamesPerRound,1),"")),1)</f>
        <v>C</v>
      </c>
      <c r="S88" s="2" t="str" cm="1">
        <f t="array" aca="1" ref="S88" ca="1">LEFT(_xlfn.XLOOKUP(S$80&amp;$K88,OFFSET(Pairings12!$C$6,($M$80-1)*gamesPerRound,0,gamesPerRound,1),OFFSET(Pairings12!$D$6,($M$80-1)*gamesPerRound,0,gamesPerRound,1),
_xlfn.XLOOKUP(S$80&amp;$K88,OFFSET(Pairings12!$D$6,($M$80-1)*gamesPerRound,0,gamesPerRound,1),OFFSET(Pairings12!$C$6,($M$80-1)*gamesPerRound,0,gamesPerRound,1),"")),1)</f>
        <v>A</v>
      </c>
      <c r="T88" s="2" t="str" cm="1">
        <f t="array" aca="1" ref="T88" ca="1">LEFT(_xlfn.XLOOKUP(T$80&amp;$K88,OFFSET(Pairings12!$C$6,($M$80-1)*gamesPerRound,0,gamesPerRound,1),OFFSET(Pairings12!$D$6,($M$80-1)*gamesPerRound,0,gamesPerRound,1),
_xlfn.XLOOKUP(T$80&amp;$K88,OFFSET(Pairings12!$D$6,($M$80-1)*gamesPerRound,0,gamesPerRound,1),OFFSET(Pairings12!$C$6,($M$80-1)*gamesPerRound,0,gamesPerRound,1),"")),1)</f>
        <v>L</v>
      </c>
      <c r="U88" s="2" t="str" cm="1">
        <f t="array" aca="1" ref="U88" ca="1">LEFT(_xlfn.XLOOKUP(U$80&amp;$K88,OFFSET(Pairings12!$C$6,($M$80-1)*gamesPerRound,0,gamesPerRound,1),OFFSET(Pairings12!$D$6,($M$80-1)*gamesPerRound,0,gamesPerRound,1),
_xlfn.XLOOKUP(U$80&amp;$K88,OFFSET(Pairings12!$D$6,($M$80-1)*gamesPerRound,0,gamesPerRound,1),OFFSET(Pairings12!$C$6,($M$80-1)*gamesPerRound,0,gamesPerRound,1),"")),1)</f>
        <v>I</v>
      </c>
      <c r="V88" s="2" t="str" cm="1">
        <f t="array" aca="1" ref="V88" ca="1">LEFT(_xlfn.XLOOKUP(V$80&amp;$K88,OFFSET(Pairings12!$C$6,($M$80-1)*gamesPerRound,0,gamesPerRound,1),OFFSET(Pairings12!$D$6,($M$80-1)*gamesPerRound,0,gamesPerRound,1),
_xlfn.XLOOKUP(V$80&amp;$K88,OFFSET(Pairings12!$D$6,($M$80-1)*gamesPerRound,0,gamesPerRound,1),OFFSET(Pairings12!$C$6,($M$80-1)*gamesPerRound,0,gamesPerRound,1),"")),1)</f>
        <v>H</v>
      </c>
      <c r="W88" s="2" t="str" cm="1">
        <f t="array" aca="1" ref="W88" ca="1">LEFT(_xlfn.XLOOKUP(W$80&amp;$K88,OFFSET(Pairings12!$C$6,($M$80-1)*gamesPerRound,0,gamesPerRound,1),OFFSET(Pairings12!$D$6,($M$80-1)*gamesPerRound,0,gamesPerRound,1),
_xlfn.XLOOKUP(W$80&amp;$K88,OFFSET(Pairings12!$D$6,($M$80-1)*gamesPerRound,0,gamesPerRound,1),OFFSET(Pairings12!$C$6,($M$80-1)*gamesPerRound,0,gamesPerRound,1),"")),1)</f>
        <v>D</v>
      </c>
      <c r="X88" s="2" t="str" cm="1">
        <f t="array" aca="1" ref="X88" ca="1">LEFT(_xlfn.XLOOKUP(X$80&amp;$K88,OFFSET(Pairings12!$C$6,($M$80-1)*gamesPerRound,0,gamesPerRound,1),OFFSET(Pairings12!$D$6,($M$80-1)*gamesPerRound,0,gamesPerRound,1),
_xlfn.XLOOKUP(X$80&amp;$K88,OFFSET(Pairings12!$D$6,($M$80-1)*gamesPerRound,0,gamesPerRound,1),OFFSET(Pairings12!$C$6,($M$80-1)*gamesPerRound,0,gamesPerRound,1),"")),1)</f>
        <v>B</v>
      </c>
      <c r="Y88" s="2" t="str" cm="1">
        <f t="array" aca="1" ref="Y88" ca="1">LEFT(_xlfn.XLOOKUP(Y$80&amp;$K88,OFFSET(Pairings12!$C$6,($M$80-1)*gamesPerRound,0,gamesPerRound,1),OFFSET(Pairings12!$D$6,($M$80-1)*gamesPerRound,0,gamesPerRound,1),
_xlfn.XLOOKUP(Y$80&amp;$K88,OFFSET(Pairings12!$D$6,($M$80-1)*gamesPerRound,0,gamesPerRound,1),OFFSET(Pairings12!$C$6,($M$80-1)*gamesPerRound,0,gamesPerRound,1),"")),1)</f>
        <v>G</v>
      </c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</row>
    <row r="89" spans="1:39">
      <c r="A89" s="2" t="str">
        <v>2</v>
      </c>
      <c r="B89" s="1" t="str">
        <v>B</v>
      </c>
      <c r="C89" s="1" t="str">
        <v>04</v>
      </c>
      <c r="D89" s="1" t="str">
        <v>D</v>
      </c>
      <c r="E89" s="1" t="str">
        <v>04</v>
      </c>
      <c r="F89" s="1" t="str">
        <f t="shared" si="53"/>
        <v/>
      </c>
      <c r="G89" s="1" t="str">
        <f t="shared" si="54"/>
        <v/>
      </c>
      <c r="H89" s="1" t="b">
        <v>0</v>
      </c>
      <c r="K89" s="3" t="s">
        <v>70</v>
      </c>
      <c r="N89" s="2" t="str" cm="1">
        <f t="array" aca="1" ref="N89" ca="1">LEFT(_xlfn.XLOOKUP(N$80&amp;$K89,OFFSET(Pairings12!$C$6,($M$80-1)*gamesPerRound,0,gamesPerRound,1),OFFSET(Pairings12!$D$6,($M$80-1)*gamesPerRound,0,gamesPerRound,1),
_xlfn.XLOOKUP(N$80&amp;$K89,OFFSET(Pairings12!$D$6,($M$80-1)*gamesPerRound,0,gamesPerRound,1),OFFSET(Pairings12!$C$6,($M$80-1)*gamesPerRound,0,gamesPerRound,1),"")),1)</f>
        <v>C</v>
      </c>
      <c r="O89" s="2" t="str" cm="1">
        <f t="array" aca="1" ref="O89" ca="1">LEFT(_xlfn.XLOOKUP(O$80&amp;$K89,OFFSET(Pairings12!$C$6,($M$80-1)*gamesPerRound,0,gamesPerRound,1),OFFSET(Pairings12!$D$6,($M$80-1)*gamesPerRound,0,gamesPerRound,1),
_xlfn.XLOOKUP(O$80&amp;$K89,OFFSET(Pairings12!$D$6,($M$80-1)*gamesPerRound,0,gamesPerRound,1),OFFSET(Pairings12!$C$6,($M$80-1)*gamesPerRound,0,gamesPerRound,1),"")),1)</f>
        <v>L</v>
      </c>
      <c r="P89" s="2" t="str" cm="1">
        <f t="array" aca="1" ref="P89" ca="1">LEFT(_xlfn.XLOOKUP(P$80&amp;$K89,OFFSET(Pairings12!$C$6,($M$80-1)*gamesPerRound,0,gamesPerRound,1),OFFSET(Pairings12!$D$6,($M$80-1)*gamesPerRound,0,gamesPerRound,1),
_xlfn.XLOOKUP(P$80&amp;$K89,OFFSET(Pairings12!$D$6,($M$80-1)*gamesPerRound,0,gamesPerRound,1),OFFSET(Pairings12!$C$6,($M$80-1)*gamesPerRound,0,gamesPerRound,1),"")),1)</f>
        <v>A</v>
      </c>
      <c r="Q89" s="2" t="str" cm="1">
        <f t="array" aca="1" ref="Q89" ca="1">LEFT(_xlfn.XLOOKUP(Q$80&amp;$K89,OFFSET(Pairings12!$C$6,($M$80-1)*gamesPerRound,0,gamesPerRound,1),OFFSET(Pairings12!$D$6,($M$80-1)*gamesPerRound,0,gamesPerRound,1),
_xlfn.XLOOKUP(Q$80&amp;$K89,OFFSET(Pairings12!$D$6,($M$80-1)*gamesPerRound,0,gamesPerRound,1),OFFSET(Pairings12!$C$6,($M$80-1)*gamesPerRound,0,gamesPerRound,1),"")),1)</f>
        <v>G</v>
      </c>
      <c r="R89" s="2" t="str" cm="1">
        <f t="array" aca="1" ref="R89" ca="1">LEFT(_xlfn.XLOOKUP(R$80&amp;$K89,OFFSET(Pairings12!$C$6,($M$80-1)*gamesPerRound,0,gamesPerRound,1),OFFSET(Pairings12!$D$6,($M$80-1)*gamesPerRound,0,gamesPerRound,1),
_xlfn.XLOOKUP(R$80&amp;$K89,OFFSET(Pairings12!$D$6,($M$80-1)*gamesPerRound,0,gamesPerRound,1),OFFSET(Pairings12!$C$6,($M$80-1)*gamesPerRound,0,gamesPerRound,1),"")),1)</f>
        <v>I</v>
      </c>
      <c r="S89" s="2" t="str" cm="1">
        <f t="array" aca="1" ref="S89" ca="1">LEFT(_xlfn.XLOOKUP(S$80&amp;$K89,OFFSET(Pairings12!$C$6,($M$80-1)*gamesPerRound,0,gamesPerRound,1),OFFSET(Pairings12!$D$6,($M$80-1)*gamesPerRound,0,gamesPerRound,1),
_xlfn.XLOOKUP(S$80&amp;$K89,OFFSET(Pairings12!$D$6,($M$80-1)*gamesPerRound,0,gamesPerRound,1),OFFSET(Pairings12!$C$6,($M$80-1)*gamesPerRound,0,gamesPerRound,1),"")),1)</f>
        <v>H</v>
      </c>
      <c r="T89" s="2" t="str" cm="1">
        <f t="array" aca="1" ref="T89" ca="1">LEFT(_xlfn.XLOOKUP(T$80&amp;$K89,OFFSET(Pairings12!$C$6,($M$80-1)*gamesPerRound,0,gamesPerRound,1),OFFSET(Pairings12!$D$6,($M$80-1)*gamesPerRound,0,gamesPerRound,1),
_xlfn.XLOOKUP(T$80&amp;$K89,OFFSET(Pairings12!$D$6,($M$80-1)*gamesPerRound,0,gamesPerRound,1),OFFSET(Pairings12!$C$6,($M$80-1)*gamesPerRound,0,gamesPerRound,1),"")),1)</f>
        <v>D</v>
      </c>
      <c r="U89" s="2" t="str" cm="1">
        <f t="array" aca="1" ref="U89" ca="1">LEFT(_xlfn.XLOOKUP(U$80&amp;$K89,OFFSET(Pairings12!$C$6,($M$80-1)*gamesPerRound,0,gamesPerRound,1),OFFSET(Pairings12!$D$6,($M$80-1)*gamesPerRound,0,gamesPerRound,1),
_xlfn.XLOOKUP(U$80&amp;$K89,OFFSET(Pairings12!$D$6,($M$80-1)*gamesPerRound,0,gamesPerRound,1),OFFSET(Pairings12!$C$6,($M$80-1)*gamesPerRound,0,gamesPerRound,1),"")),1)</f>
        <v>F</v>
      </c>
      <c r="V89" s="2" t="str" cm="1">
        <f t="array" aca="1" ref="V89" ca="1">LEFT(_xlfn.XLOOKUP(V$80&amp;$K89,OFFSET(Pairings12!$C$6,($M$80-1)*gamesPerRound,0,gamesPerRound,1),OFFSET(Pairings12!$D$6,($M$80-1)*gamesPerRound,0,gamesPerRound,1),
_xlfn.XLOOKUP(V$80&amp;$K89,OFFSET(Pairings12!$D$6,($M$80-1)*gamesPerRound,0,gamesPerRound,1),OFFSET(Pairings12!$C$6,($M$80-1)*gamesPerRound,0,gamesPerRound,1),"")),1)</f>
        <v>E</v>
      </c>
      <c r="W89" s="2" t="str" cm="1">
        <f t="array" aca="1" ref="W89" ca="1">LEFT(_xlfn.XLOOKUP(W$80&amp;$K89,OFFSET(Pairings12!$C$6,($M$80-1)*gamesPerRound,0,gamesPerRound,1),OFFSET(Pairings12!$D$6,($M$80-1)*gamesPerRound,0,gamesPerRound,1),
_xlfn.XLOOKUP(W$80&amp;$K89,OFFSET(Pairings12!$D$6,($M$80-1)*gamesPerRound,0,gamesPerRound,1),OFFSET(Pairings12!$C$6,($M$80-1)*gamesPerRound,0,gamesPerRound,1),"")),1)</f>
        <v>K</v>
      </c>
      <c r="X89" s="2" t="str" cm="1">
        <f t="array" aca="1" ref="X89" ca="1">LEFT(_xlfn.XLOOKUP(X$80&amp;$K89,OFFSET(Pairings12!$C$6,($M$80-1)*gamesPerRound,0,gamesPerRound,1),OFFSET(Pairings12!$D$6,($M$80-1)*gamesPerRound,0,gamesPerRound,1),
_xlfn.XLOOKUP(X$80&amp;$K89,OFFSET(Pairings12!$D$6,($M$80-1)*gamesPerRound,0,gamesPerRound,1),OFFSET(Pairings12!$C$6,($M$80-1)*gamesPerRound,0,gamesPerRound,1),"")),1)</f>
        <v>J</v>
      </c>
      <c r="Y89" s="2" t="str" cm="1">
        <f t="array" aca="1" ref="Y89" ca="1">LEFT(_xlfn.XLOOKUP(Y$80&amp;$K89,OFFSET(Pairings12!$C$6,($M$80-1)*gamesPerRound,0,gamesPerRound,1),OFFSET(Pairings12!$D$6,($M$80-1)*gamesPerRound,0,gamesPerRound,1),
_xlfn.XLOOKUP(Y$80&amp;$K89,OFFSET(Pairings12!$D$6,($M$80-1)*gamesPerRound,0,gamesPerRound,1),OFFSET(Pairings12!$C$6,($M$80-1)*gamesPerRound,0,gamesPerRound,1),"")),1)</f>
        <v>B</v>
      </c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</row>
    <row r="90" spans="1:39">
      <c r="A90" s="2" t="str">
        <v>2</v>
      </c>
      <c r="B90" s="1" t="str">
        <v>C</v>
      </c>
      <c r="C90" s="1" t="str">
        <v>04</v>
      </c>
      <c r="D90" s="1" t="str">
        <v>I</v>
      </c>
      <c r="E90" s="1" t="str">
        <v>04</v>
      </c>
      <c r="F90" s="1" t="str">
        <f t="shared" si="53"/>
        <v/>
      </c>
      <c r="G90" s="1" t="str">
        <f t="shared" si="54"/>
        <v/>
      </c>
      <c r="H90" s="1" t="b">
        <v>0</v>
      </c>
      <c r="K90" s="3" t="s">
        <v>71</v>
      </c>
      <c r="N90" s="2" t="str" cm="1">
        <f t="array" aca="1" ref="N90" ca="1">LEFT(_xlfn.XLOOKUP(N$80&amp;$K90,OFFSET(Pairings12!$C$6,($M$80-1)*gamesPerRound,0,gamesPerRound,1),OFFSET(Pairings12!$D$6,($M$80-1)*gamesPerRound,0,gamesPerRound,1),
_xlfn.XLOOKUP(N$80&amp;$K90,OFFSET(Pairings12!$D$6,($M$80-1)*gamesPerRound,0,gamesPerRound,1),OFFSET(Pairings12!$C$6,($M$80-1)*gamesPerRound,0,gamesPerRound,1),"")),1)</f>
        <v>E</v>
      </c>
      <c r="O90" s="2" t="str" cm="1">
        <f t="array" aca="1" ref="O90" ca="1">LEFT(_xlfn.XLOOKUP(O$80&amp;$K90,OFFSET(Pairings12!$C$6,($M$80-1)*gamesPerRound,0,gamesPerRound,1),OFFSET(Pairings12!$D$6,($M$80-1)*gamesPerRound,0,gamesPerRound,1),
_xlfn.XLOOKUP(O$80&amp;$K90,OFFSET(Pairings12!$D$6,($M$80-1)*gamesPerRound,0,gamesPerRound,1),OFFSET(Pairings12!$C$6,($M$80-1)*gamesPerRound,0,gamesPerRound,1),"")),1)</f>
        <v>H</v>
      </c>
      <c r="P90" s="2" t="str" cm="1">
        <f t="array" aca="1" ref="P90" ca="1">LEFT(_xlfn.XLOOKUP(P$80&amp;$K90,OFFSET(Pairings12!$C$6,($M$80-1)*gamesPerRound,0,gamesPerRound,1),OFFSET(Pairings12!$D$6,($M$80-1)*gamesPerRound,0,gamesPerRound,1),
_xlfn.XLOOKUP(P$80&amp;$K90,OFFSET(Pairings12!$D$6,($M$80-1)*gamesPerRound,0,gamesPerRound,1),OFFSET(Pairings12!$C$6,($M$80-1)*gamesPerRound,0,gamesPerRound,1),"")),1)</f>
        <v>L</v>
      </c>
      <c r="Q90" s="2" t="str" cm="1">
        <f t="array" aca="1" ref="Q90" ca="1">LEFT(_xlfn.XLOOKUP(Q$80&amp;$K90,OFFSET(Pairings12!$C$6,($M$80-1)*gamesPerRound,0,gamesPerRound,1),OFFSET(Pairings12!$D$6,($M$80-1)*gamesPerRound,0,gamesPerRound,1),
_xlfn.XLOOKUP(Q$80&amp;$K90,OFFSET(Pairings12!$D$6,($M$80-1)*gamesPerRound,0,gamesPerRound,1),OFFSET(Pairings12!$C$6,($M$80-1)*gamesPerRound,0,gamesPerRound,1),"")),1)</f>
        <v>F</v>
      </c>
      <c r="R90" s="2" t="str" cm="1">
        <f t="array" aca="1" ref="R90" ca="1">LEFT(_xlfn.XLOOKUP(R$80&amp;$K90,OFFSET(Pairings12!$C$6,($M$80-1)*gamesPerRound,0,gamesPerRound,1),OFFSET(Pairings12!$D$6,($M$80-1)*gamesPerRound,0,gamesPerRound,1),
_xlfn.XLOOKUP(R$80&amp;$K90,OFFSET(Pairings12!$D$6,($M$80-1)*gamesPerRound,0,gamesPerRound,1),OFFSET(Pairings12!$C$6,($M$80-1)*gamesPerRound,0,gamesPerRound,1),"")),1)</f>
        <v>A</v>
      </c>
      <c r="S90" s="2" t="str" cm="1">
        <f t="array" aca="1" ref="S90" ca="1">LEFT(_xlfn.XLOOKUP(S$80&amp;$K90,OFFSET(Pairings12!$C$6,($M$80-1)*gamesPerRound,0,gamesPerRound,1),OFFSET(Pairings12!$D$6,($M$80-1)*gamesPerRound,0,gamesPerRound,1),
_xlfn.XLOOKUP(S$80&amp;$K90,OFFSET(Pairings12!$D$6,($M$80-1)*gamesPerRound,0,gamesPerRound,1),OFFSET(Pairings12!$C$6,($M$80-1)*gamesPerRound,0,gamesPerRound,1),"")),1)</f>
        <v>D</v>
      </c>
      <c r="T90" s="2" t="str" cm="1">
        <f t="array" aca="1" ref="T90" ca="1">LEFT(_xlfn.XLOOKUP(T$80&amp;$K90,OFFSET(Pairings12!$C$6,($M$80-1)*gamesPerRound,0,gamesPerRound,1),OFFSET(Pairings12!$D$6,($M$80-1)*gamesPerRound,0,gamesPerRound,1),
_xlfn.XLOOKUP(T$80&amp;$K90,OFFSET(Pairings12!$D$6,($M$80-1)*gamesPerRound,0,gamesPerRound,1),OFFSET(Pairings12!$C$6,($M$80-1)*gamesPerRound,0,gamesPerRound,1),"")),1)</f>
        <v>K</v>
      </c>
      <c r="U90" s="2" t="str" cm="1">
        <f t="array" aca="1" ref="U90" ca="1">LEFT(_xlfn.XLOOKUP(U$80&amp;$K90,OFFSET(Pairings12!$C$6,($M$80-1)*gamesPerRound,0,gamesPerRound,1),OFFSET(Pairings12!$D$6,($M$80-1)*gamesPerRound,0,gamesPerRound,1),
_xlfn.XLOOKUP(U$80&amp;$K90,OFFSET(Pairings12!$D$6,($M$80-1)*gamesPerRound,0,gamesPerRound,1),OFFSET(Pairings12!$C$6,($M$80-1)*gamesPerRound,0,gamesPerRound,1),"")),1)</f>
        <v>B</v>
      </c>
      <c r="V90" s="2" t="str" cm="1">
        <f t="array" aca="1" ref="V90" ca="1">LEFT(_xlfn.XLOOKUP(V$80&amp;$K90,OFFSET(Pairings12!$C$6,($M$80-1)*gamesPerRound,0,gamesPerRound,1),OFFSET(Pairings12!$D$6,($M$80-1)*gamesPerRound,0,gamesPerRound,1),
_xlfn.XLOOKUP(V$80&amp;$K90,OFFSET(Pairings12!$D$6,($M$80-1)*gamesPerRound,0,gamesPerRound,1),OFFSET(Pairings12!$C$6,($M$80-1)*gamesPerRound,0,gamesPerRound,1),"")),1)</f>
        <v>J</v>
      </c>
      <c r="W90" s="2" t="str" cm="1">
        <f t="array" aca="1" ref="W90" ca="1">LEFT(_xlfn.XLOOKUP(W$80&amp;$K90,OFFSET(Pairings12!$C$6,($M$80-1)*gamesPerRound,0,gamesPerRound,1),OFFSET(Pairings12!$D$6,($M$80-1)*gamesPerRound,0,gamesPerRound,1),
_xlfn.XLOOKUP(W$80&amp;$K90,OFFSET(Pairings12!$D$6,($M$80-1)*gamesPerRound,0,gamesPerRound,1),OFFSET(Pairings12!$C$6,($M$80-1)*gamesPerRound,0,gamesPerRound,1),"")),1)</f>
        <v>I</v>
      </c>
      <c r="X90" s="2" t="str" cm="1">
        <f t="array" aca="1" ref="X90" ca="1">LEFT(_xlfn.XLOOKUP(X$80&amp;$K90,OFFSET(Pairings12!$C$6,($M$80-1)*gamesPerRound,0,gamesPerRound,1),OFFSET(Pairings12!$D$6,($M$80-1)*gamesPerRound,0,gamesPerRound,1),
_xlfn.XLOOKUP(X$80&amp;$K90,OFFSET(Pairings12!$D$6,($M$80-1)*gamesPerRound,0,gamesPerRound,1),OFFSET(Pairings12!$C$6,($M$80-1)*gamesPerRound,0,gamesPerRound,1),"")),1)</f>
        <v>G</v>
      </c>
      <c r="Y90" s="2" t="str" cm="1">
        <f t="array" aca="1" ref="Y90" ca="1">LEFT(_xlfn.XLOOKUP(Y$80&amp;$K90,OFFSET(Pairings12!$C$6,($M$80-1)*gamesPerRound,0,gamesPerRound,1),OFFSET(Pairings12!$D$6,($M$80-1)*gamesPerRound,0,gamesPerRound,1),
_xlfn.XLOOKUP(Y$80&amp;$K90,OFFSET(Pairings12!$D$6,($M$80-1)*gamesPerRound,0,gamesPerRound,1),OFFSET(Pairings12!$C$6,($M$80-1)*gamesPerRound,0,gamesPerRound,1),"")),1)</f>
        <v>C</v>
      </c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</row>
    <row r="91" spans="1:39">
      <c r="A91" s="2" t="str">
        <v>2</v>
      </c>
      <c r="B91" s="1" t="str">
        <v>E</v>
      </c>
      <c r="C91" s="1" t="str">
        <v>04</v>
      </c>
      <c r="D91" s="1" t="str">
        <v>A</v>
      </c>
      <c r="E91" s="1" t="str">
        <v>04</v>
      </c>
      <c r="F91" s="1" t="str">
        <f t="shared" si="53"/>
        <v/>
      </c>
      <c r="G91" s="1" t="str">
        <f t="shared" si="54"/>
        <v/>
      </c>
      <c r="H91" s="1" t="b">
        <v>0</v>
      </c>
      <c r="K91" s="2" t="s">
        <v>31</v>
      </c>
      <c r="L91" s="1" t="s">
        <v>12</v>
      </c>
      <c r="M91" s="2">
        <v>2</v>
      </c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</row>
    <row r="92" spans="1:39">
      <c r="A92" s="2" t="str">
        <v>2</v>
      </c>
      <c r="B92" s="1" t="str">
        <v>F</v>
      </c>
      <c r="C92" s="1" t="str">
        <v>04</v>
      </c>
      <c r="D92" s="1" t="str">
        <v>H</v>
      </c>
      <c r="E92" s="1" t="str">
        <v>04</v>
      </c>
      <c r="F92" s="1" t="str">
        <f t="shared" si="53"/>
        <v/>
      </c>
      <c r="G92" s="1" t="str">
        <f t="shared" si="54"/>
        <v/>
      </c>
      <c r="H92" s="1" t="b">
        <v>0</v>
      </c>
      <c r="K92" s="3" t="s">
        <v>62</v>
      </c>
      <c r="N92" s="2" t="str" cm="1">
        <f t="array" aca="1" ref="N92" ca="1">LEFT(_xlfn.XLOOKUP(N$80&amp;$K92,OFFSET(Pairings12!$C$6,($M$91-1)*gamesPerRound,0,gamesPerRound,1),OFFSET(Pairings12!$D$6,($M$91-1)*gamesPerRound,0,gamesPerRound,1),
_xlfn.XLOOKUP(N$80&amp;$K92,OFFSET(Pairings12!$D$6,($M$91-1)*gamesPerRound,0,gamesPerRound,1),OFFSET(Pairings12!$C$6,($M$91-1)*gamesPerRound,0,gamesPerRound,1),"")),1)</f>
        <v>C</v>
      </c>
      <c r="O92" s="2" t="str" cm="1">
        <f t="array" aca="1" ref="O92" ca="1">LEFT(_xlfn.XLOOKUP(O$80&amp;$K92,OFFSET(Pairings12!$C$6,($M$91-1)*gamesPerRound,0,gamesPerRound,1),OFFSET(Pairings12!$D$6,($M$91-1)*gamesPerRound,0,gamesPerRound,1),
_xlfn.XLOOKUP(O$80&amp;$K92,OFFSET(Pairings12!$D$6,($M$91-1)*gamesPerRound,0,gamesPerRound,1),OFFSET(Pairings12!$C$6,($M$91-1)*gamesPerRound,0,gamesPerRound,1),"")),1)</f>
        <v>F</v>
      </c>
      <c r="P92" s="2" t="str" cm="1">
        <f t="array" aca="1" ref="P92" ca="1">LEFT(_xlfn.XLOOKUP(P$80&amp;$K92,OFFSET(Pairings12!$C$6,($M$91-1)*gamesPerRound,0,gamesPerRound,1),OFFSET(Pairings12!$D$6,($M$91-1)*gamesPerRound,0,gamesPerRound,1),
_xlfn.XLOOKUP(P$80&amp;$K92,OFFSET(Pairings12!$D$6,($M$91-1)*gamesPerRound,0,gamesPerRound,1),OFFSET(Pairings12!$C$6,($M$91-1)*gamesPerRound,0,gamesPerRound,1),"")),1)</f>
        <v>A</v>
      </c>
      <c r="Q92" s="2" t="str" cm="1">
        <f t="array" aca="1" ref="Q92" ca="1">LEFT(_xlfn.XLOOKUP(Q$80&amp;$K92,OFFSET(Pairings12!$C$6,($M$91-1)*gamesPerRound,0,gamesPerRound,1),OFFSET(Pairings12!$D$6,($M$91-1)*gamesPerRound,0,gamesPerRound,1),
_xlfn.XLOOKUP(Q$80&amp;$K92,OFFSET(Pairings12!$D$6,($M$91-1)*gamesPerRound,0,gamesPerRound,1),OFFSET(Pairings12!$C$6,($M$91-1)*gamesPerRound,0,gamesPerRound,1),"")),1)</f>
        <v>J</v>
      </c>
      <c r="R92" s="2" t="str" cm="1">
        <f t="array" aca="1" ref="R92" ca="1">LEFT(_xlfn.XLOOKUP(R$80&amp;$K92,OFFSET(Pairings12!$C$6,($M$91-1)*gamesPerRound,0,gamesPerRound,1),OFFSET(Pairings12!$D$6,($M$91-1)*gamesPerRound,0,gamesPerRound,1),
_xlfn.XLOOKUP(R$80&amp;$K92,OFFSET(Pairings12!$D$6,($M$91-1)*gamesPerRound,0,gamesPerRound,1),OFFSET(Pairings12!$C$6,($M$91-1)*gamesPerRound,0,gamesPerRound,1),"")),1)</f>
        <v>I</v>
      </c>
      <c r="S92" s="2" t="str" cm="1">
        <f t="array" aca="1" ref="S92" ca="1">LEFT(_xlfn.XLOOKUP(S$80&amp;$K92,OFFSET(Pairings12!$C$6,($M$91-1)*gamesPerRound,0,gamesPerRound,1),OFFSET(Pairings12!$D$6,($M$91-1)*gamesPerRound,0,gamesPerRound,1),
_xlfn.XLOOKUP(S$80&amp;$K92,OFFSET(Pairings12!$D$6,($M$91-1)*gamesPerRound,0,gamesPerRound,1),OFFSET(Pairings12!$C$6,($M$91-1)*gamesPerRound,0,gamesPerRound,1),"")),1)</f>
        <v>B</v>
      </c>
      <c r="T92" s="2" t="str" cm="1">
        <f t="array" aca="1" ref="T92" ca="1">LEFT(_xlfn.XLOOKUP(T$80&amp;$K92,OFFSET(Pairings12!$C$6,($M$91-1)*gamesPerRound,0,gamesPerRound,1),OFFSET(Pairings12!$D$6,($M$91-1)*gamesPerRound,0,gamesPerRound,1),
_xlfn.XLOOKUP(T$80&amp;$K92,OFFSET(Pairings12!$D$6,($M$91-1)*gamesPerRound,0,gamesPerRound,1),OFFSET(Pairings12!$C$6,($M$91-1)*gamesPerRound,0,gamesPerRound,1),"")),1)</f>
        <v>H</v>
      </c>
      <c r="U92" s="2" t="str" cm="1">
        <f t="array" aca="1" ref="U92" ca="1">LEFT(_xlfn.XLOOKUP(U$80&amp;$K92,OFFSET(Pairings12!$C$6,($M$91-1)*gamesPerRound,0,gamesPerRound,1),OFFSET(Pairings12!$D$6,($M$91-1)*gamesPerRound,0,gamesPerRound,1),
_xlfn.XLOOKUP(U$80&amp;$K92,OFFSET(Pairings12!$D$6,($M$91-1)*gamesPerRound,0,gamesPerRound,1),OFFSET(Pairings12!$C$6,($M$91-1)*gamesPerRound,0,gamesPerRound,1),"")),1)</f>
        <v>G</v>
      </c>
      <c r="V92" s="2" t="str" cm="1">
        <f t="array" aca="1" ref="V92" ca="1">LEFT(_xlfn.XLOOKUP(V$80&amp;$K92,OFFSET(Pairings12!$C$6,($M$91-1)*gamesPerRound,0,gamesPerRound,1),OFFSET(Pairings12!$D$6,($M$91-1)*gamesPerRound,0,gamesPerRound,1),
_xlfn.XLOOKUP(V$80&amp;$K92,OFFSET(Pairings12!$D$6,($M$91-1)*gamesPerRound,0,gamesPerRound,1),OFFSET(Pairings12!$C$6,($M$91-1)*gamesPerRound,0,gamesPerRound,1),"")),1)</f>
        <v>E</v>
      </c>
      <c r="W92" s="2" t="str" cm="1">
        <f t="array" aca="1" ref="W92" ca="1">LEFT(_xlfn.XLOOKUP(W$80&amp;$K92,OFFSET(Pairings12!$C$6,($M$91-1)*gamesPerRound,0,gamesPerRound,1),OFFSET(Pairings12!$D$6,($M$91-1)*gamesPerRound,0,gamesPerRound,1),
_xlfn.XLOOKUP(W$80&amp;$K92,OFFSET(Pairings12!$D$6,($M$91-1)*gamesPerRound,0,gamesPerRound,1),OFFSET(Pairings12!$C$6,($M$91-1)*gamesPerRound,0,gamesPerRound,1),"")),1)</f>
        <v>D</v>
      </c>
      <c r="X92" s="2" t="str" cm="1">
        <f t="array" aca="1" ref="X92" ca="1">LEFT(_xlfn.XLOOKUP(X$80&amp;$K92,OFFSET(Pairings12!$C$6,($M$91-1)*gamesPerRound,0,gamesPerRound,1),OFFSET(Pairings12!$D$6,($M$91-1)*gamesPerRound,0,gamesPerRound,1),
_xlfn.XLOOKUP(X$80&amp;$K92,OFFSET(Pairings12!$D$6,($M$91-1)*gamesPerRound,0,gamesPerRound,1),OFFSET(Pairings12!$C$6,($M$91-1)*gamesPerRound,0,gamesPerRound,1),"")),1)</f>
        <v>L</v>
      </c>
      <c r="Y92" s="2" t="str" cm="1">
        <f t="array" aca="1" ref="Y92" ca="1">LEFT(_xlfn.XLOOKUP(Y$80&amp;$K92,OFFSET(Pairings12!$C$6,($M$91-1)*gamesPerRound,0,gamesPerRound,1),OFFSET(Pairings12!$D$6,($M$91-1)*gamesPerRound,0,gamesPerRound,1),
_xlfn.XLOOKUP(Y$80&amp;$K92,OFFSET(Pairings12!$D$6,($M$91-1)*gamesPerRound,0,gamesPerRound,1),OFFSET(Pairings12!$C$6,($M$91-1)*gamesPerRound,0,gamesPerRound,1),"")),1)</f>
        <v>K</v>
      </c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</row>
    <row r="93" spans="1:39">
      <c r="A93" s="2" t="str">
        <v>2</v>
      </c>
      <c r="B93" s="1" t="str">
        <v>K</v>
      </c>
      <c r="C93" s="1" t="str">
        <v>04</v>
      </c>
      <c r="D93" s="1" t="str">
        <v>J</v>
      </c>
      <c r="E93" s="1" t="str">
        <v>04</v>
      </c>
      <c r="F93" s="1" t="str">
        <f t="shared" si="53"/>
        <v/>
      </c>
      <c r="G93" s="1" t="str">
        <f t="shared" si="54"/>
        <v/>
      </c>
      <c r="H93" s="1" t="b">
        <v>0</v>
      </c>
      <c r="K93" s="3" t="s">
        <v>63</v>
      </c>
      <c r="N93" s="2" t="str" cm="1">
        <f t="array" aca="1" ref="N93" ca="1">LEFT(_xlfn.XLOOKUP(N$80&amp;$K93,OFFSET(Pairings12!$C$6,($M$91-1)*gamesPerRound,0,gamesPerRound,1),OFFSET(Pairings12!$D$6,($M$91-1)*gamesPerRound,0,gamesPerRound,1),
_xlfn.XLOOKUP(N$80&amp;$K93,OFFSET(Pairings12!$D$6,($M$91-1)*gamesPerRound,0,gamesPerRound,1),OFFSET(Pairings12!$C$6,($M$91-1)*gamesPerRound,0,gamesPerRound,1),"")),1)</f>
        <v>I</v>
      </c>
      <c r="O93" s="2" t="str" cm="1">
        <f t="array" aca="1" ref="O93" ca="1">LEFT(_xlfn.XLOOKUP(O$80&amp;$K93,OFFSET(Pairings12!$C$6,($M$91-1)*gamesPerRound,0,gamesPerRound,1),OFFSET(Pairings12!$D$6,($M$91-1)*gamesPerRound,0,gamesPerRound,1),
_xlfn.XLOOKUP(O$80&amp;$K93,OFFSET(Pairings12!$D$6,($M$91-1)*gamesPerRound,0,gamesPerRound,1),OFFSET(Pairings12!$C$6,($M$91-1)*gamesPerRound,0,gamesPerRound,1),"")),1)</f>
        <v>K</v>
      </c>
      <c r="P93" s="2" t="str" cm="1">
        <f t="array" aca="1" ref="P93" ca="1">LEFT(_xlfn.XLOOKUP(P$80&amp;$K93,OFFSET(Pairings12!$C$6,($M$91-1)*gamesPerRound,0,gamesPerRound,1),OFFSET(Pairings12!$D$6,($M$91-1)*gamesPerRound,0,gamesPerRound,1),
_xlfn.XLOOKUP(P$80&amp;$K93,OFFSET(Pairings12!$D$6,($M$91-1)*gamesPerRound,0,gamesPerRound,1),OFFSET(Pairings12!$C$6,($M$91-1)*gamesPerRound,0,gamesPerRound,1),"")),1)</f>
        <v>F</v>
      </c>
      <c r="Q93" s="2" t="str" cm="1">
        <f t="array" aca="1" ref="Q93" ca="1">LEFT(_xlfn.XLOOKUP(Q$80&amp;$K93,OFFSET(Pairings12!$C$6,($M$91-1)*gamesPerRound,0,gamesPerRound,1),OFFSET(Pairings12!$D$6,($M$91-1)*gamesPerRound,0,gamesPerRound,1),
_xlfn.XLOOKUP(Q$80&amp;$K93,OFFSET(Pairings12!$D$6,($M$91-1)*gamesPerRound,0,gamesPerRound,1),OFFSET(Pairings12!$C$6,($M$91-1)*gamesPerRound,0,gamesPerRound,1),"")),1)</f>
        <v>H</v>
      </c>
      <c r="R93" s="2" t="str" cm="1">
        <f t="array" aca="1" ref="R93" ca="1">LEFT(_xlfn.XLOOKUP(R$80&amp;$K93,OFFSET(Pairings12!$C$6,($M$91-1)*gamesPerRound,0,gamesPerRound,1),OFFSET(Pairings12!$D$6,($M$91-1)*gamesPerRound,0,gamesPerRound,1),
_xlfn.XLOOKUP(R$80&amp;$K93,OFFSET(Pairings12!$D$6,($M$91-1)*gamesPerRound,0,gamesPerRound,1),OFFSET(Pairings12!$C$6,($M$91-1)*gamesPerRound,0,gamesPerRound,1),"")),1)</f>
        <v>G</v>
      </c>
      <c r="S93" s="2" t="str" cm="1">
        <f t="array" aca="1" ref="S93" ca="1">LEFT(_xlfn.XLOOKUP(S$80&amp;$K93,OFFSET(Pairings12!$C$6,($M$91-1)*gamesPerRound,0,gamesPerRound,1),OFFSET(Pairings12!$D$6,($M$91-1)*gamesPerRound,0,gamesPerRound,1),
_xlfn.XLOOKUP(S$80&amp;$K93,OFFSET(Pairings12!$D$6,($M$91-1)*gamesPerRound,0,gamesPerRound,1),OFFSET(Pairings12!$C$6,($M$91-1)*gamesPerRound,0,gamesPerRound,1),"")),1)</f>
        <v>C</v>
      </c>
      <c r="T93" s="2" t="str" cm="1">
        <f t="array" aca="1" ref="T93" ca="1">LEFT(_xlfn.XLOOKUP(T$80&amp;$K93,OFFSET(Pairings12!$C$6,($M$91-1)*gamesPerRound,0,gamesPerRound,1),OFFSET(Pairings12!$D$6,($M$91-1)*gamesPerRound,0,gamesPerRound,1),
_xlfn.XLOOKUP(T$80&amp;$K93,OFFSET(Pairings12!$D$6,($M$91-1)*gamesPerRound,0,gamesPerRound,1),OFFSET(Pairings12!$C$6,($M$91-1)*gamesPerRound,0,gamesPerRound,1),"")),1)</f>
        <v>E</v>
      </c>
      <c r="U93" s="2" t="str" cm="1">
        <f t="array" aca="1" ref="U93" ca="1">LEFT(_xlfn.XLOOKUP(U$80&amp;$K93,OFFSET(Pairings12!$C$6,($M$91-1)*gamesPerRound,0,gamesPerRound,1),OFFSET(Pairings12!$D$6,($M$91-1)*gamesPerRound,0,gamesPerRound,1),
_xlfn.XLOOKUP(U$80&amp;$K93,OFFSET(Pairings12!$D$6,($M$91-1)*gamesPerRound,0,gamesPerRound,1),OFFSET(Pairings12!$C$6,($M$91-1)*gamesPerRound,0,gamesPerRound,1),"")),1)</f>
        <v>D</v>
      </c>
      <c r="V93" s="2" t="str" cm="1">
        <f t="array" aca="1" ref="V93" ca="1">LEFT(_xlfn.XLOOKUP(V$80&amp;$K93,OFFSET(Pairings12!$C$6,($M$91-1)*gamesPerRound,0,gamesPerRound,1),OFFSET(Pairings12!$D$6,($M$91-1)*gamesPerRound,0,gamesPerRound,1),
_xlfn.XLOOKUP(V$80&amp;$K93,OFFSET(Pairings12!$D$6,($M$91-1)*gamesPerRound,0,gamesPerRound,1),OFFSET(Pairings12!$C$6,($M$91-1)*gamesPerRound,0,gamesPerRound,1),"")),1)</f>
        <v>A</v>
      </c>
      <c r="W93" s="2" t="str" cm="1">
        <f t="array" aca="1" ref="W93" ca="1">LEFT(_xlfn.XLOOKUP(W$80&amp;$K93,OFFSET(Pairings12!$C$6,($M$91-1)*gamesPerRound,0,gamesPerRound,1),OFFSET(Pairings12!$D$6,($M$91-1)*gamesPerRound,0,gamesPerRound,1),
_xlfn.XLOOKUP(W$80&amp;$K93,OFFSET(Pairings12!$D$6,($M$91-1)*gamesPerRound,0,gamesPerRound,1),OFFSET(Pairings12!$C$6,($M$91-1)*gamesPerRound,0,gamesPerRound,1),"")),1)</f>
        <v>L</v>
      </c>
      <c r="X93" s="2" t="str" cm="1">
        <f t="array" aca="1" ref="X93" ca="1">LEFT(_xlfn.XLOOKUP(X$80&amp;$K93,OFFSET(Pairings12!$C$6,($M$91-1)*gamesPerRound,0,gamesPerRound,1),OFFSET(Pairings12!$D$6,($M$91-1)*gamesPerRound,0,gamesPerRound,1),
_xlfn.XLOOKUP(X$80&amp;$K93,OFFSET(Pairings12!$D$6,($M$91-1)*gamesPerRound,0,gamesPerRound,1),OFFSET(Pairings12!$C$6,($M$91-1)*gamesPerRound,0,gamesPerRound,1),"")),1)</f>
        <v>B</v>
      </c>
      <c r="Y93" s="2" t="str" cm="1">
        <f t="array" aca="1" ref="Y93" ca="1">LEFT(_xlfn.XLOOKUP(Y$80&amp;$K93,OFFSET(Pairings12!$C$6,($M$91-1)*gamesPerRound,0,gamesPerRound,1),OFFSET(Pairings12!$D$6,($M$91-1)*gamesPerRound,0,gamesPerRound,1),
_xlfn.XLOOKUP(Y$80&amp;$K93,OFFSET(Pairings12!$D$6,($M$91-1)*gamesPerRound,0,gamesPerRound,1),OFFSET(Pairings12!$C$6,($M$91-1)*gamesPerRound,0,gamesPerRound,1),"")),1)</f>
        <v>J</v>
      </c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</row>
    <row r="94" spans="1:39">
      <c r="A94" s="2" t="str">
        <v>2</v>
      </c>
      <c r="B94" s="1" t="str">
        <v>L</v>
      </c>
      <c r="C94" s="1" t="str">
        <v>04</v>
      </c>
      <c r="D94" s="1" t="str">
        <v>G</v>
      </c>
      <c r="E94" s="1" t="str">
        <v>04</v>
      </c>
      <c r="F94" s="1" t="str">
        <f t="shared" si="53"/>
        <v/>
      </c>
      <c r="G94" s="1" t="str">
        <f t="shared" si="54"/>
        <v/>
      </c>
      <c r="H94" s="1" t="b">
        <v>0</v>
      </c>
      <c r="K94" s="3" t="s">
        <v>64</v>
      </c>
      <c r="N94" s="2" t="str" cm="1">
        <f t="array" aca="1" ref="N94" ca="1">LEFT(_xlfn.XLOOKUP(N$80&amp;$K94,OFFSET(Pairings12!$C$6,($M$91-1)*gamesPerRound,0,gamesPerRound,1),OFFSET(Pairings12!$D$6,($M$91-1)*gamesPerRound,0,gamesPerRound,1),
_xlfn.XLOOKUP(N$80&amp;$K94,OFFSET(Pairings12!$D$6,($M$91-1)*gamesPerRound,0,gamesPerRound,1),OFFSET(Pairings12!$C$6,($M$91-1)*gamesPerRound,0,gamesPerRound,1),"")),1)</f>
        <v>F</v>
      </c>
      <c r="O94" s="2" t="str" cm="1">
        <f t="array" aca="1" ref="O94" ca="1">LEFT(_xlfn.XLOOKUP(O$80&amp;$K94,OFFSET(Pairings12!$C$6,($M$91-1)*gamesPerRound,0,gamesPerRound,1),OFFSET(Pairings12!$D$6,($M$91-1)*gamesPerRound,0,gamesPerRound,1),
_xlfn.XLOOKUP(O$80&amp;$K94,OFFSET(Pairings12!$D$6,($M$91-1)*gamesPerRound,0,gamesPerRound,1),OFFSET(Pairings12!$C$6,($M$91-1)*gamesPerRound,0,gamesPerRound,1),"")),1)</f>
        <v>E</v>
      </c>
      <c r="P94" s="2" t="str" cm="1">
        <f t="array" aca="1" ref="P94" ca="1">LEFT(_xlfn.XLOOKUP(P$80&amp;$K94,OFFSET(Pairings12!$C$6,($M$91-1)*gamesPerRound,0,gamesPerRound,1),OFFSET(Pairings12!$D$6,($M$91-1)*gamesPerRound,0,gamesPerRound,1),
_xlfn.XLOOKUP(P$80&amp;$K94,OFFSET(Pairings12!$D$6,($M$91-1)*gamesPerRound,0,gamesPerRound,1),OFFSET(Pairings12!$C$6,($M$91-1)*gamesPerRound,0,gamesPerRound,1),"")),1)</f>
        <v>K</v>
      </c>
      <c r="Q94" s="2" t="str" cm="1">
        <f t="array" aca="1" ref="Q94" ca="1">LEFT(_xlfn.XLOOKUP(Q$80&amp;$K94,OFFSET(Pairings12!$C$6,($M$91-1)*gamesPerRound,0,gamesPerRound,1),OFFSET(Pairings12!$D$6,($M$91-1)*gamesPerRound,0,gamesPerRound,1),
_xlfn.XLOOKUP(Q$80&amp;$K94,OFFSET(Pairings12!$D$6,($M$91-1)*gamesPerRound,0,gamesPerRound,1),OFFSET(Pairings12!$C$6,($M$91-1)*gamesPerRound,0,gamesPerRound,1),"")),1)</f>
        <v>L</v>
      </c>
      <c r="R94" s="2" t="str" cm="1">
        <f t="array" aca="1" ref="R94" ca="1">LEFT(_xlfn.XLOOKUP(R$80&amp;$K94,OFFSET(Pairings12!$C$6,($M$91-1)*gamesPerRound,0,gamesPerRound,1),OFFSET(Pairings12!$D$6,($M$91-1)*gamesPerRound,0,gamesPerRound,1),
_xlfn.XLOOKUP(R$80&amp;$K94,OFFSET(Pairings12!$D$6,($M$91-1)*gamesPerRound,0,gamesPerRound,1),OFFSET(Pairings12!$C$6,($M$91-1)*gamesPerRound,0,gamesPerRound,1),"")),1)</f>
        <v>B</v>
      </c>
      <c r="S94" s="2" t="str" cm="1">
        <f t="array" aca="1" ref="S94" ca="1">LEFT(_xlfn.XLOOKUP(S$80&amp;$K94,OFFSET(Pairings12!$C$6,($M$91-1)*gamesPerRound,0,gamesPerRound,1),OFFSET(Pairings12!$D$6,($M$91-1)*gamesPerRound,0,gamesPerRound,1),
_xlfn.XLOOKUP(S$80&amp;$K94,OFFSET(Pairings12!$D$6,($M$91-1)*gamesPerRound,0,gamesPerRound,1),OFFSET(Pairings12!$C$6,($M$91-1)*gamesPerRound,0,gamesPerRound,1),"")),1)</f>
        <v>A</v>
      </c>
      <c r="T94" s="2" t="str" cm="1">
        <f t="array" aca="1" ref="T94" ca="1">LEFT(_xlfn.XLOOKUP(T$80&amp;$K94,OFFSET(Pairings12!$C$6,($M$91-1)*gamesPerRound,0,gamesPerRound,1),OFFSET(Pairings12!$D$6,($M$91-1)*gamesPerRound,0,gamesPerRound,1),
_xlfn.XLOOKUP(T$80&amp;$K94,OFFSET(Pairings12!$D$6,($M$91-1)*gamesPerRound,0,gamesPerRound,1),OFFSET(Pairings12!$C$6,($M$91-1)*gamesPerRound,0,gamesPerRound,1),"")),1)</f>
        <v>I</v>
      </c>
      <c r="U94" s="2" t="str" cm="1">
        <f t="array" aca="1" ref="U94" ca="1">LEFT(_xlfn.XLOOKUP(U$80&amp;$K94,OFFSET(Pairings12!$C$6,($M$91-1)*gamesPerRound,0,gamesPerRound,1),OFFSET(Pairings12!$D$6,($M$91-1)*gamesPerRound,0,gamesPerRound,1),
_xlfn.XLOOKUP(U$80&amp;$K94,OFFSET(Pairings12!$D$6,($M$91-1)*gamesPerRound,0,gamesPerRound,1),OFFSET(Pairings12!$C$6,($M$91-1)*gamesPerRound,0,gamesPerRound,1),"")),1)</f>
        <v>J</v>
      </c>
      <c r="V94" s="2" t="str" cm="1">
        <f t="array" aca="1" ref="V94" ca="1">LEFT(_xlfn.XLOOKUP(V$80&amp;$K94,OFFSET(Pairings12!$C$6,($M$91-1)*gamesPerRound,0,gamesPerRound,1),OFFSET(Pairings12!$D$6,($M$91-1)*gamesPerRound,0,gamesPerRound,1),
_xlfn.XLOOKUP(V$80&amp;$K94,OFFSET(Pairings12!$D$6,($M$91-1)*gamesPerRound,0,gamesPerRound,1),OFFSET(Pairings12!$C$6,($M$91-1)*gamesPerRound,0,gamesPerRound,1),"")),1)</f>
        <v>G</v>
      </c>
      <c r="W94" s="2" t="str" cm="1">
        <f t="array" aca="1" ref="W94" ca="1">LEFT(_xlfn.XLOOKUP(W$80&amp;$K94,OFFSET(Pairings12!$C$6,($M$91-1)*gamesPerRound,0,gamesPerRound,1),OFFSET(Pairings12!$D$6,($M$91-1)*gamesPerRound,0,gamesPerRound,1),
_xlfn.XLOOKUP(W$80&amp;$K94,OFFSET(Pairings12!$D$6,($M$91-1)*gamesPerRound,0,gamesPerRound,1),OFFSET(Pairings12!$C$6,($M$91-1)*gamesPerRound,0,gamesPerRound,1),"")),1)</f>
        <v>H</v>
      </c>
      <c r="X94" s="2" t="str" cm="1">
        <f t="array" aca="1" ref="X94" ca="1">LEFT(_xlfn.XLOOKUP(X$80&amp;$K94,OFFSET(Pairings12!$C$6,($M$91-1)*gamesPerRound,0,gamesPerRound,1),OFFSET(Pairings12!$D$6,($M$91-1)*gamesPerRound,0,gamesPerRound,1),
_xlfn.XLOOKUP(X$80&amp;$K94,OFFSET(Pairings12!$D$6,($M$91-1)*gamesPerRound,0,gamesPerRound,1),OFFSET(Pairings12!$C$6,($M$91-1)*gamesPerRound,0,gamesPerRound,1),"")),1)</f>
        <v>C</v>
      </c>
      <c r="Y94" s="2" t="str" cm="1">
        <f t="array" aca="1" ref="Y94" ca="1">LEFT(_xlfn.XLOOKUP(Y$80&amp;$K94,OFFSET(Pairings12!$C$6,($M$91-1)*gamesPerRound,0,gamesPerRound,1),OFFSET(Pairings12!$D$6,($M$91-1)*gamesPerRound,0,gamesPerRound,1),
_xlfn.XLOOKUP(Y$80&amp;$K94,OFFSET(Pairings12!$D$6,($M$91-1)*gamesPerRound,0,gamesPerRound,1),OFFSET(Pairings12!$C$6,($M$91-1)*gamesPerRound,0,gamesPerRound,1),"")),1)</f>
        <v>D</v>
      </c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</row>
    <row r="95" spans="1:39">
      <c r="A95" s="2" t="str">
        <v>2</v>
      </c>
      <c r="B95" s="1" t="str">
        <v>B</v>
      </c>
      <c r="C95" s="1" t="str">
        <v>05</v>
      </c>
      <c r="D95" s="1" t="str">
        <v>C</v>
      </c>
      <c r="E95" s="1" t="str">
        <v>05</v>
      </c>
      <c r="F95" s="1" t="str">
        <f t="shared" si="53"/>
        <v/>
      </c>
      <c r="G95" s="1" t="str">
        <f t="shared" si="54"/>
        <v/>
      </c>
      <c r="H95" s="1" t="b">
        <v>0</v>
      </c>
      <c r="K95" s="3" t="s">
        <v>65</v>
      </c>
      <c r="N95" s="2" t="str" cm="1">
        <f t="array" aca="1" ref="N95" ca="1">LEFT(_xlfn.XLOOKUP(N$80&amp;$K95,OFFSET(Pairings12!$C$6,($M$91-1)*gamesPerRound,0,gamesPerRound,1),OFFSET(Pairings12!$D$6,($M$91-1)*gamesPerRound,0,gamesPerRound,1),
_xlfn.XLOOKUP(N$80&amp;$K95,OFFSET(Pairings12!$D$6,($M$91-1)*gamesPerRound,0,gamesPerRound,1),OFFSET(Pairings12!$C$6,($M$91-1)*gamesPerRound,0,gamesPerRound,1),"")),1)</f>
        <v>E</v>
      </c>
      <c r="O95" s="2" t="str" cm="1">
        <f t="array" aca="1" ref="O95" ca="1">LEFT(_xlfn.XLOOKUP(O$80&amp;$K95,OFFSET(Pairings12!$C$6,($M$91-1)*gamesPerRound,0,gamesPerRound,1),OFFSET(Pairings12!$D$6,($M$91-1)*gamesPerRound,0,gamesPerRound,1),
_xlfn.XLOOKUP(O$80&amp;$K95,OFFSET(Pairings12!$D$6,($M$91-1)*gamesPerRound,0,gamesPerRound,1),OFFSET(Pairings12!$C$6,($M$91-1)*gamesPerRound,0,gamesPerRound,1),"")),1)</f>
        <v>D</v>
      </c>
      <c r="P95" s="2" t="str" cm="1">
        <f t="array" aca="1" ref="P95" ca="1">LEFT(_xlfn.XLOOKUP(P$80&amp;$K95,OFFSET(Pairings12!$C$6,($M$91-1)*gamesPerRound,0,gamesPerRound,1),OFFSET(Pairings12!$D$6,($M$91-1)*gamesPerRound,0,gamesPerRound,1),
_xlfn.XLOOKUP(P$80&amp;$K95,OFFSET(Pairings12!$D$6,($M$91-1)*gamesPerRound,0,gamesPerRound,1),OFFSET(Pairings12!$C$6,($M$91-1)*gamesPerRound,0,gamesPerRound,1),"")),1)</f>
        <v>I</v>
      </c>
      <c r="Q95" s="2" t="str" cm="1">
        <f t="array" aca="1" ref="Q95" ca="1">LEFT(_xlfn.XLOOKUP(Q$80&amp;$K95,OFFSET(Pairings12!$C$6,($M$91-1)*gamesPerRound,0,gamesPerRound,1),OFFSET(Pairings12!$D$6,($M$91-1)*gamesPerRound,0,gamesPerRound,1),
_xlfn.XLOOKUP(Q$80&amp;$K95,OFFSET(Pairings12!$D$6,($M$91-1)*gamesPerRound,0,gamesPerRound,1),OFFSET(Pairings12!$C$6,($M$91-1)*gamesPerRound,0,gamesPerRound,1),"")),1)</f>
        <v>B</v>
      </c>
      <c r="R95" s="2" t="str" cm="1">
        <f t="array" aca="1" ref="R95" ca="1">LEFT(_xlfn.XLOOKUP(R$80&amp;$K95,OFFSET(Pairings12!$C$6,($M$91-1)*gamesPerRound,0,gamesPerRound,1),OFFSET(Pairings12!$D$6,($M$91-1)*gamesPerRound,0,gamesPerRound,1),
_xlfn.XLOOKUP(R$80&amp;$K95,OFFSET(Pairings12!$D$6,($M$91-1)*gamesPerRound,0,gamesPerRound,1),OFFSET(Pairings12!$C$6,($M$91-1)*gamesPerRound,0,gamesPerRound,1),"")),1)</f>
        <v>A</v>
      </c>
      <c r="S95" s="2" t="str" cm="1">
        <f t="array" aca="1" ref="S95" ca="1">LEFT(_xlfn.XLOOKUP(S$80&amp;$K95,OFFSET(Pairings12!$C$6,($M$91-1)*gamesPerRound,0,gamesPerRound,1),OFFSET(Pairings12!$D$6,($M$91-1)*gamesPerRound,0,gamesPerRound,1),
_xlfn.XLOOKUP(S$80&amp;$K95,OFFSET(Pairings12!$D$6,($M$91-1)*gamesPerRound,0,gamesPerRound,1),OFFSET(Pairings12!$C$6,($M$91-1)*gamesPerRound,0,gamesPerRound,1),"")),1)</f>
        <v>H</v>
      </c>
      <c r="T95" s="2" t="str" cm="1">
        <f t="array" aca="1" ref="T95" ca="1">LEFT(_xlfn.XLOOKUP(T$80&amp;$K95,OFFSET(Pairings12!$C$6,($M$91-1)*gamesPerRound,0,gamesPerRound,1),OFFSET(Pairings12!$D$6,($M$91-1)*gamesPerRound,0,gamesPerRound,1),
_xlfn.XLOOKUP(T$80&amp;$K95,OFFSET(Pairings12!$D$6,($M$91-1)*gamesPerRound,0,gamesPerRound,1),OFFSET(Pairings12!$C$6,($M$91-1)*gamesPerRound,0,gamesPerRound,1),"")),1)</f>
        <v>L</v>
      </c>
      <c r="U95" s="2" t="str" cm="1">
        <f t="array" aca="1" ref="U95" ca="1">LEFT(_xlfn.XLOOKUP(U$80&amp;$K95,OFFSET(Pairings12!$C$6,($M$91-1)*gamesPerRound,0,gamesPerRound,1),OFFSET(Pairings12!$D$6,($M$91-1)*gamesPerRound,0,gamesPerRound,1),
_xlfn.XLOOKUP(U$80&amp;$K95,OFFSET(Pairings12!$D$6,($M$91-1)*gamesPerRound,0,gamesPerRound,1),OFFSET(Pairings12!$C$6,($M$91-1)*gamesPerRound,0,gamesPerRound,1),"")),1)</f>
        <v>F</v>
      </c>
      <c r="V95" s="2" t="str" cm="1">
        <f t="array" aca="1" ref="V95" ca="1">LEFT(_xlfn.XLOOKUP(V$80&amp;$K95,OFFSET(Pairings12!$C$6,($M$91-1)*gamesPerRound,0,gamesPerRound,1),OFFSET(Pairings12!$D$6,($M$91-1)*gamesPerRound,0,gamesPerRound,1),
_xlfn.XLOOKUP(V$80&amp;$K95,OFFSET(Pairings12!$D$6,($M$91-1)*gamesPerRound,0,gamesPerRound,1),OFFSET(Pairings12!$C$6,($M$91-1)*gamesPerRound,0,gamesPerRound,1),"")),1)</f>
        <v>C</v>
      </c>
      <c r="W95" s="2" t="str" cm="1">
        <f t="array" aca="1" ref="W95" ca="1">LEFT(_xlfn.XLOOKUP(W$80&amp;$K95,OFFSET(Pairings12!$C$6,($M$91-1)*gamesPerRound,0,gamesPerRound,1),OFFSET(Pairings12!$D$6,($M$91-1)*gamesPerRound,0,gamesPerRound,1),
_xlfn.XLOOKUP(W$80&amp;$K95,OFFSET(Pairings12!$D$6,($M$91-1)*gamesPerRound,0,gamesPerRound,1),OFFSET(Pairings12!$C$6,($M$91-1)*gamesPerRound,0,gamesPerRound,1),"")),1)</f>
        <v>K</v>
      </c>
      <c r="X95" s="2" t="str" cm="1">
        <f t="array" aca="1" ref="X95" ca="1">LEFT(_xlfn.XLOOKUP(X$80&amp;$K95,OFFSET(Pairings12!$C$6,($M$91-1)*gamesPerRound,0,gamesPerRound,1),OFFSET(Pairings12!$D$6,($M$91-1)*gamesPerRound,0,gamesPerRound,1),
_xlfn.XLOOKUP(X$80&amp;$K95,OFFSET(Pairings12!$D$6,($M$91-1)*gamesPerRound,0,gamesPerRound,1),OFFSET(Pairings12!$C$6,($M$91-1)*gamesPerRound,0,gamesPerRound,1),"")),1)</f>
        <v>J</v>
      </c>
      <c r="Y95" s="2" t="str" cm="1">
        <f t="array" aca="1" ref="Y95" ca="1">LEFT(_xlfn.XLOOKUP(Y$80&amp;$K95,OFFSET(Pairings12!$C$6,($M$91-1)*gamesPerRound,0,gamesPerRound,1),OFFSET(Pairings12!$D$6,($M$91-1)*gamesPerRound,0,gamesPerRound,1),
_xlfn.XLOOKUP(Y$80&amp;$K95,OFFSET(Pairings12!$D$6,($M$91-1)*gamesPerRound,0,gamesPerRound,1),OFFSET(Pairings12!$C$6,($M$91-1)*gamesPerRound,0,gamesPerRound,1),"")),1)</f>
        <v>G</v>
      </c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</row>
    <row r="96" spans="1:39">
      <c r="A96" s="2" t="str">
        <v>2</v>
      </c>
      <c r="B96" s="1" t="str">
        <v>F</v>
      </c>
      <c r="C96" s="1" t="str">
        <v>05</v>
      </c>
      <c r="D96" s="1" t="str">
        <v>L</v>
      </c>
      <c r="E96" s="1" t="str">
        <v>05</v>
      </c>
      <c r="F96" s="1" t="str">
        <f t="shared" si="53"/>
        <v/>
      </c>
      <c r="G96" s="1" t="str">
        <f t="shared" si="54"/>
        <v/>
      </c>
      <c r="H96" s="1" t="b">
        <v>0</v>
      </c>
      <c r="K96" s="3" t="s">
        <v>66</v>
      </c>
      <c r="N96" s="2" t="str" cm="1">
        <f t="array" aca="1" ref="N96" ca="1">LEFT(_xlfn.XLOOKUP(N$80&amp;$K96,OFFSET(Pairings12!$C$6,($M$91-1)*gamesPerRound,0,gamesPerRound,1),OFFSET(Pairings12!$D$6,($M$91-1)*gamesPerRound,0,gamesPerRound,1),
_xlfn.XLOOKUP(N$80&amp;$K96,OFFSET(Pairings12!$D$6,($M$91-1)*gamesPerRound,0,gamesPerRound,1),OFFSET(Pairings12!$C$6,($M$91-1)*gamesPerRound,0,gamesPerRound,1),"")),1)</f>
        <v>H</v>
      </c>
      <c r="O96" s="2" t="str" cm="1">
        <f t="array" aca="1" ref="O96" ca="1">LEFT(_xlfn.XLOOKUP(O$80&amp;$K96,OFFSET(Pairings12!$C$6,($M$91-1)*gamesPerRound,0,gamesPerRound,1),OFFSET(Pairings12!$D$6,($M$91-1)*gamesPerRound,0,gamesPerRound,1),
_xlfn.XLOOKUP(O$80&amp;$K96,OFFSET(Pairings12!$D$6,($M$91-1)*gamesPerRound,0,gamesPerRound,1),OFFSET(Pairings12!$C$6,($M$91-1)*gamesPerRound,0,gamesPerRound,1),"")),1)</f>
        <v>C</v>
      </c>
      <c r="P96" s="2" t="str" cm="1">
        <f t="array" aca="1" ref="P96" ca="1">LEFT(_xlfn.XLOOKUP(P$80&amp;$K96,OFFSET(Pairings12!$C$6,($M$91-1)*gamesPerRound,0,gamesPerRound,1),OFFSET(Pairings12!$D$6,($M$91-1)*gamesPerRound,0,gamesPerRound,1),
_xlfn.XLOOKUP(P$80&amp;$K96,OFFSET(Pairings12!$D$6,($M$91-1)*gamesPerRound,0,gamesPerRound,1),OFFSET(Pairings12!$C$6,($M$91-1)*gamesPerRound,0,gamesPerRound,1),"")),1)</f>
        <v>B</v>
      </c>
      <c r="Q96" s="2" t="str" cm="1">
        <f t="array" aca="1" ref="Q96" ca="1">LEFT(_xlfn.XLOOKUP(Q$80&amp;$K96,OFFSET(Pairings12!$C$6,($M$91-1)*gamesPerRound,0,gamesPerRound,1),OFFSET(Pairings12!$D$6,($M$91-1)*gamesPerRound,0,gamesPerRound,1),
_xlfn.XLOOKUP(Q$80&amp;$K96,OFFSET(Pairings12!$D$6,($M$91-1)*gamesPerRound,0,gamesPerRound,1),OFFSET(Pairings12!$C$6,($M$91-1)*gamesPerRound,0,gamesPerRound,1),"")),1)</f>
        <v>I</v>
      </c>
      <c r="R96" s="2" t="str" cm="1">
        <f t="array" aca="1" ref="R96" ca="1">LEFT(_xlfn.XLOOKUP(R$80&amp;$K96,OFFSET(Pairings12!$C$6,($M$91-1)*gamesPerRound,0,gamesPerRound,1),OFFSET(Pairings12!$D$6,($M$91-1)*gamesPerRound,0,gamesPerRound,1),
_xlfn.XLOOKUP(R$80&amp;$K96,OFFSET(Pairings12!$D$6,($M$91-1)*gamesPerRound,0,gamesPerRound,1),OFFSET(Pairings12!$C$6,($M$91-1)*gamesPerRound,0,gamesPerRound,1),"")),1)</f>
        <v>K</v>
      </c>
      <c r="S96" s="2" t="str" cm="1">
        <f t="array" aca="1" ref="S96" ca="1">LEFT(_xlfn.XLOOKUP(S$80&amp;$K96,OFFSET(Pairings12!$C$6,($M$91-1)*gamesPerRound,0,gamesPerRound,1),OFFSET(Pairings12!$D$6,($M$91-1)*gamesPerRound,0,gamesPerRound,1),
_xlfn.XLOOKUP(S$80&amp;$K96,OFFSET(Pairings12!$D$6,($M$91-1)*gamesPerRound,0,gamesPerRound,1),OFFSET(Pairings12!$C$6,($M$91-1)*gamesPerRound,0,gamesPerRound,1),"")),1)</f>
        <v>L</v>
      </c>
      <c r="T96" s="2" t="str" cm="1">
        <f t="array" aca="1" ref="T96" ca="1">LEFT(_xlfn.XLOOKUP(T$80&amp;$K96,OFFSET(Pairings12!$C$6,($M$91-1)*gamesPerRound,0,gamesPerRound,1),OFFSET(Pairings12!$D$6,($M$91-1)*gamesPerRound,0,gamesPerRound,1),
_xlfn.XLOOKUP(T$80&amp;$K96,OFFSET(Pairings12!$D$6,($M$91-1)*gamesPerRound,0,gamesPerRound,1),OFFSET(Pairings12!$C$6,($M$91-1)*gamesPerRound,0,gamesPerRound,1),"")),1)</f>
        <v>J</v>
      </c>
      <c r="U96" s="2" t="str" cm="1">
        <f t="array" aca="1" ref="U96" ca="1">LEFT(_xlfn.XLOOKUP(U$80&amp;$K96,OFFSET(Pairings12!$C$6,($M$91-1)*gamesPerRound,0,gamesPerRound,1),OFFSET(Pairings12!$D$6,($M$91-1)*gamesPerRound,0,gamesPerRound,1),
_xlfn.XLOOKUP(U$80&amp;$K96,OFFSET(Pairings12!$D$6,($M$91-1)*gamesPerRound,0,gamesPerRound,1),OFFSET(Pairings12!$C$6,($M$91-1)*gamesPerRound,0,gamesPerRound,1),"")),1)</f>
        <v>A</v>
      </c>
      <c r="V96" s="2" t="str" cm="1">
        <f t="array" aca="1" ref="V96" ca="1">LEFT(_xlfn.XLOOKUP(V$80&amp;$K96,OFFSET(Pairings12!$C$6,($M$91-1)*gamesPerRound,0,gamesPerRound,1),OFFSET(Pairings12!$D$6,($M$91-1)*gamesPerRound,0,gamesPerRound,1),
_xlfn.XLOOKUP(V$80&amp;$K96,OFFSET(Pairings12!$D$6,($M$91-1)*gamesPerRound,0,gamesPerRound,1),OFFSET(Pairings12!$C$6,($M$91-1)*gamesPerRound,0,gamesPerRound,1),"")),1)</f>
        <v>D</v>
      </c>
      <c r="W96" s="2" t="str" cm="1">
        <f t="array" aca="1" ref="W96" ca="1">LEFT(_xlfn.XLOOKUP(W$80&amp;$K96,OFFSET(Pairings12!$C$6,($M$91-1)*gamesPerRound,0,gamesPerRound,1),OFFSET(Pairings12!$D$6,($M$91-1)*gamesPerRound,0,gamesPerRound,1),
_xlfn.XLOOKUP(W$80&amp;$K96,OFFSET(Pairings12!$D$6,($M$91-1)*gamesPerRound,0,gamesPerRound,1),OFFSET(Pairings12!$C$6,($M$91-1)*gamesPerRound,0,gamesPerRound,1),"")),1)</f>
        <v>G</v>
      </c>
      <c r="X96" s="2" t="str" cm="1">
        <f t="array" aca="1" ref="X96" ca="1">LEFT(_xlfn.XLOOKUP(X$80&amp;$K96,OFFSET(Pairings12!$C$6,($M$91-1)*gamesPerRound,0,gamesPerRound,1),OFFSET(Pairings12!$D$6,($M$91-1)*gamesPerRound,0,gamesPerRound,1),
_xlfn.XLOOKUP(X$80&amp;$K96,OFFSET(Pairings12!$D$6,($M$91-1)*gamesPerRound,0,gamesPerRound,1),OFFSET(Pairings12!$C$6,($M$91-1)*gamesPerRound,0,gamesPerRound,1),"")),1)</f>
        <v>E</v>
      </c>
      <c r="Y96" s="2" t="str" cm="1">
        <f t="array" aca="1" ref="Y96" ca="1">LEFT(_xlfn.XLOOKUP(Y$80&amp;$K96,OFFSET(Pairings12!$C$6,($M$91-1)*gamesPerRound,0,gamesPerRound,1),OFFSET(Pairings12!$D$6,($M$91-1)*gamesPerRound,0,gamesPerRound,1),
_xlfn.XLOOKUP(Y$80&amp;$K96,OFFSET(Pairings12!$D$6,($M$91-1)*gamesPerRound,0,gamesPerRound,1),OFFSET(Pairings12!$C$6,($M$91-1)*gamesPerRound,0,gamesPerRound,1),"")),1)</f>
        <v>F</v>
      </c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</row>
    <row r="97" spans="1:39">
      <c r="A97" s="2" t="str">
        <v>2</v>
      </c>
      <c r="B97" s="1" t="str">
        <v>G</v>
      </c>
      <c r="C97" s="1" t="str">
        <v>05</v>
      </c>
      <c r="D97" s="1" t="str">
        <v>J</v>
      </c>
      <c r="E97" s="1" t="str">
        <v>05</v>
      </c>
      <c r="F97" s="1" t="str">
        <f t="shared" si="53"/>
        <v/>
      </c>
      <c r="G97" s="1" t="str">
        <f t="shared" si="54"/>
        <v/>
      </c>
      <c r="H97" s="1" t="b">
        <v>0</v>
      </c>
      <c r="K97" s="3" t="s">
        <v>67</v>
      </c>
      <c r="N97" s="2" t="str" cm="1">
        <f t="array" aca="1" ref="N97" ca="1">LEFT(_xlfn.XLOOKUP(N$80&amp;$K97,OFFSET(Pairings12!$C$6,($M$91-1)*gamesPerRound,0,gamesPerRound,1),OFFSET(Pairings12!$D$6,($M$91-1)*gamesPerRound,0,gamesPerRound,1),
_xlfn.XLOOKUP(N$80&amp;$K97,OFFSET(Pairings12!$D$6,($M$91-1)*gamesPerRound,0,gamesPerRound,1),OFFSET(Pairings12!$C$6,($M$91-1)*gamesPerRound,0,gamesPerRound,1),"")),1)</f>
        <v>K</v>
      </c>
      <c r="O97" s="2" t="str" cm="1">
        <f t="array" aca="1" ref="O97" ca="1">LEFT(_xlfn.XLOOKUP(O$80&amp;$K97,OFFSET(Pairings12!$C$6,($M$91-1)*gamesPerRound,0,gamesPerRound,1),OFFSET(Pairings12!$D$6,($M$91-1)*gamesPerRound,0,gamesPerRound,1),
_xlfn.XLOOKUP(O$80&amp;$K97,OFFSET(Pairings12!$D$6,($M$91-1)*gamesPerRound,0,gamesPerRound,1),OFFSET(Pairings12!$C$6,($M$91-1)*gamesPerRound,0,gamesPerRound,1),"")),1)</f>
        <v>F</v>
      </c>
      <c r="P97" s="2" t="str" cm="1">
        <f t="array" aca="1" ref="P97" ca="1">LEFT(_xlfn.XLOOKUP(P$80&amp;$K97,OFFSET(Pairings12!$C$6,($M$91-1)*gamesPerRound,0,gamesPerRound,1),OFFSET(Pairings12!$D$6,($M$91-1)*gamesPerRound,0,gamesPerRound,1),
_xlfn.XLOOKUP(P$80&amp;$K97,OFFSET(Pairings12!$D$6,($M$91-1)*gamesPerRound,0,gamesPerRound,1),OFFSET(Pairings12!$C$6,($M$91-1)*gamesPerRound,0,gamesPerRound,1),"")),1)</f>
        <v>L</v>
      </c>
      <c r="Q97" s="2" t="str" cm="1">
        <f t="array" aca="1" ref="Q97" ca="1">LEFT(_xlfn.XLOOKUP(Q$80&amp;$K97,OFFSET(Pairings12!$C$6,($M$91-1)*gamesPerRound,0,gamesPerRound,1),OFFSET(Pairings12!$D$6,($M$91-1)*gamesPerRound,0,gamesPerRound,1),
_xlfn.XLOOKUP(Q$80&amp;$K97,OFFSET(Pairings12!$D$6,($M$91-1)*gamesPerRound,0,gamesPerRound,1),OFFSET(Pairings12!$C$6,($M$91-1)*gamesPerRound,0,gamesPerRound,1),"")),1)</f>
        <v>I</v>
      </c>
      <c r="R97" s="2" t="str" cm="1">
        <f t="array" aca="1" ref="R97" ca="1">LEFT(_xlfn.XLOOKUP(R$80&amp;$K97,OFFSET(Pairings12!$C$6,($M$91-1)*gamesPerRound,0,gamesPerRound,1),OFFSET(Pairings12!$D$6,($M$91-1)*gamesPerRound,0,gamesPerRound,1),
_xlfn.XLOOKUP(R$80&amp;$K97,OFFSET(Pairings12!$D$6,($M$91-1)*gamesPerRound,0,gamesPerRound,1),OFFSET(Pairings12!$C$6,($M$91-1)*gamesPerRound,0,gamesPerRound,1),"")),1)</f>
        <v>G</v>
      </c>
      <c r="S97" s="2" t="str" cm="1">
        <f t="array" aca="1" ref="S97" ca="1">LEFT(_xlfn.XLOOKUP(S$80&amp;$K97,OFFSET(Pairings12!$C$6,($M$91-1)*gamesPerRound,0,gamesPerRound,1),OFFSET(Pairings12!$D$6,($M$91-1)*gamesPerRound,0,gamesPerRound,1),
_xlfn.XLOOKUP(S$80&amp;$K97,OFFSET(Pairings12!$D$6,($M$91-1)*gamesPerRound,0,gamesPerRound,1),OFFSET(Pairings12!$C$6,($M$91-1)*gamesPerRound,0,gamesPerRound,1),"")),1)</f>
        <v>B</v>
      </c>
      <c r="T97" s="2" t="str" cm="1">
        <f t="array" aca="1" ref="T97" ca="1">LEFT(_xlfn.XLOOKUP(T$80&amp;$K97,OFFSET(Pairings12!$C$6,($M$91-1)*gamesPerRound,0,gamesPerRound,1),OFFSET(Pairings12!$D$6,($M$91-1)*gamesPerRound,0,gamesPerRound,1),
_xlfn.XLOOKUP(T$80&amp;$K97,OFFSET(Pairings12!$D$6,($M$91-1)*gamesPerRound,0,gamesPerRound,1),OFFSET(Pairings12!$C$6,($M$91-1)*gamesPerRound,0,gamesPerRound,1),"")),1)</f>
        <v>E</v>
      </c>
      <c r="U97" s="2" t="str" cm="1">
        <f t="array" aca="1" ref="U97" ca="1">LEFT(_xlfn.XLOOKUP(U$80&amp;$K97,OFFSET(Pairings12!$C$6,($M$91-1)*gamesPerRound,0,gamesPerRound,1),OFFSET(Pairings12!$D$6,($M$91-1)*gamesPerRound,0,gamesPerRound,1),
_xlfn.XLOOKUP(U$80&amp;$K97,OFFSET(Pairings12!$D$6,($M$91-1)*gamesPerRound,0,gamesPerRound,1),OFFSET(Pairings12!$C$6,($M$91-1)*gamesPerRound,0,gamesPerRound,1),"")),1)</f>
        <v>J</v>
      </c>
      <c r="V97" s="2" t="str" cm="1">
        <f t="array" aca="1" ref="V97" ca="1">LEFT(_xlfn.XLOOKUP(V$80&amp;$K97,OFFSET(Pairings12!$C$6,($M$91-1)*gamesPerRound,0,gamesPerRound,1),OFFSET(Pairings12!$D$6,($M$91-1)*gamesPerRound,0,gamesPerRound,1),
_xlfn.XLOOKUP(V$80&amp;$K97,OFFSET(Pairings12!$D$6,($M$91-1)*gamesPerRound,0,gamesPerRound,1),OFFSET(Pairings12!$C$6,($M$91-1)*gamesPerRound,0,gamesPerRound,1),"")),1)</f>
        <v>D</v>
      </c>
      <c r="W97" s="2" t="str" cm="1">
        <f t="array" aca="1" ref="W97" ca="1">LEFT(_xlfn.XLOOKUP(W$80&amp;$K97,OFFSET(Pairings12!$C$6,($M$91-1)*gamesPerRound,0,gamesPerRound,1),OFFSET(Pairings12!$D$6,($M$91-1)*gamesPerRound,0,gamesPerRound,1),
_xlfn.XLOOKUP(W$80&amp;$K97,OFFSET(Pairings12!$D$6,($M$91-1)*gamesPerRound,0,gamesPerRound,1),OFFSET(Pairings12!$C$6,($M$91-1)*gamesPerRound,0,gamesPerRound,1),"")),1)</f>
        <v>H</v>
      </c>
      <c r="X97" s="2" t="str" cm="1">
        <f t="array" aca="1" ref="X97" ca="1">LEFT(_xlfn.XLOOKUP(X$80&amp;$K97,OFFSET(Pairings12!$C$6,($M$91-1)*gamesPerRound,0,gamesPerRound,1),OFFSET(Pairings12!$D$6,($M$91-1)*gamesPerRound,0,gamesPerRound,1),
_xlfn.XLOOKUP(X$80&amp;$K97,OFFSET(Pairings12!$D$6,($M$91-1)*gamesPerRound,0,gamesPerRound,1),OFFSET(Pairings12!$C$6,($M$91-1)*gamesPerRound,0,gamesPerRound,1),"")),1)</f>
        <v>A</v>
      </c>
      <c r="Y97" s="2" t="str" cm="1">
        <f t="array" aca="1" ref="Y97" ca="1">LEFT(_xlfn.XLOOKUP(Y$80&amp;$K97,OFFSET(Pairings12!$C$6,($M$91-1)*gamesPerRound,0,gamesPerRound,1),OFFSET(Pairings12!$D$6,($M$91-1)*gamesPerRound,0,gamesPerRound,1),
_xlfn.XLOOKUP(Y$80&amp;$K97,OFFSET(Pairings12!$D$6,($M$91-1)*gamesPerRound,0,gamesPerRound,1),OFFSET(Pairings12!$C$6,($M$91-1)*gamesPerRound,0,gamesPerRound,1),"")),1)</f>
        <v>C</v>
      </c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</row>
    <row r="98" spans="1:39">
      <c r="A98" s="2" t="str">
        <v>2</v>
      </c>
      <c r="B98" s="1" t="str">
        <v>H</v>
      </c>
      <c r="C98" s="1" t="str">
        <v>05</v>
      </c>
      <c r="D98" s="1" t="str">
        <v>A</v>
      </c>
      <c r="E98" s="1" t="str">
        <v>05</v>
      </c>
      <c r="F98" s="1" t="str">
        <f t="shared" si="53"/>
        <v/>
      </c>
      <c r="G98" s="1" t="str">
        <f t="shared" si="54"/>
        <v/>
      </c>
      <c r="H98" s="1" t="b">
        <v>0</v>
      </c>
      <c r="K98" s="3" t="s">
        <v>68</v>
      </c>
      <c r="N98" s="2" t="str" cm="1">
        <f t="array" aca="1" ref="N98" ca="1">LEFT(_xlfn.XLOOKUP(N$80&amp;$K98,OFFSET(Pairings12!$C$6,($M$91-1)*gamesPerRound,0,gamesPerRound,1),OFFSET(Pairings12!$D$6,($M$91-1)*gamesPerRound,0,gamesPerRound,1),
_xlfn.XLOOKUP(N$80&amp;$K98,OFFSET(Pairings12!$D$6,($M$91-1)*gamesPerRound,0,gamesPerRound,1),OFFSET(Pairings12!$C$6,($M$91-1)*gamesPerRound,0,gamesPerRound,1),"")),1)</f>
        <v>D</v>
      </c>
      <c r="O98" s="2" t="str" cm="1">
        <f t="array" aca="1" ref="O98" ca="1">LEFT(_xlfn.XLOOKUP(O$80&amp;$K98,OFFSET(Pairings12!$C$6,($M$91-1)*gamesPerRound,0,gamesPerRound,1),OFFSET(Pairings12!$D$6,($M$91-1)*gamesPerRound,0,gamesPerRound,1),
_xlfn.XLOOKUP(O$80&amp;$K98,OFFSET(Pairings12!$D$6,($M$91-1)*gamesPerRound,0,gamesPerRound,1),OFFSET(Pairings12!$C$6,($M$91-1)*gamesPerRound,0,gamesPerRound,1),"")),1)</f>
        <v>H</v>
      </c>
      <c r="P98" s="2" t="str" cm="1">
        <f t="array" aca="1" ref="P98" ca="1">LEFT(_xlfn.XLOOKUP(P$80&amp;$K98,OFFSET(Pairings12!$C$6,($M$91-1)*gamesPerRound,0,gamesPerRound,1),OFFSET(Pairings12!$D$6,($M$91-1)*gamesPerRound,0,gamesPerRound,1),
_xlfn.XLOOKUP(P$80&amp;$K98,OFFSET(Pairings12!$D$6,($M$91-1)*gamesPerRound,0,gamesPerRound,1),OFFSET(Pairings12!$C$6,($M$91-1)*gamesPerRound,0,gamesPerRound,1),"")),1)</f>
        <v>G</v>
      </c>
      <c r="Q98" s="2" t="str" cm="1">
        <f t="array" aca="1" ref="Q98" ca="1">LEFT(_xlfn.XLOOKUP(Q$80&amp;$K98,OFFSET(Pairings12!$C$6,($M$91-1)*gamesPerRound,0,gamesPerRound,1),OFFSET(Pairings12!$D$6,($M$91-1)*gamesPerRound,0,gamesPerRound,1),
_xlfn.XLOOKUP(Q$80&amp;$K98,OFFSET(Pairings12!$D$6,($M$91-1)*gamesPerRound,0,gamesPerRound,1),OFFSET(Pairings12!$C$6,($M$91-1)*gamesPerRound,0,gamesPerRound,1),"")),1)</f>
        <v>A</v>
      </c>
      <c r="R98" s="2" t="str" cm="1">
        <f t="array" aca="1" ref="R98" ca="1">LEFT(_xlfn.XLOOKUP(R$80&amp;$K98,OFFSET(Pairings12!$C$6,($M$91-1)*gamesPerRound,0,gamesPerRound,1),OFFSET(Pairings12!$D$6,($M$91-1)*gamesPerRound,0,gamesPerRound,1),
_xlfn.XLOOKUP(R$80&amp;$K98,OFFSET(Pairings12!$D$6,($M$91-1)*gamesPerRound,0,gamesPerRound,1),OFFSET(Pairings12!$C$6,($M$91-1)*gamesPerRound,0,gamesPerRound,1),"")),1)</f>
        <v>J</v>
      </c>
      <c r="S98" s="2" t="str" cm="1">
        <f t="array" aca="1" ref="S98" ca="1">LEFT(_xlfn.XLOOKUP(S$80&amp;$K98,OFFSET(Pairings12!$C$6,($M$91-1)*gamesPerRound,0,gamesPerRound,1),OFFSET(Pairings12!$D$6,($M$91-1)*gamesPerRound,0,gamesPerRound,1),
_xlfn.XLOOKUP(S$80&amp;$K98,OFFSET(Pairings12!$D$6,($M$91-1)*gamesPerRound,0,gamesPerRound,1),OFFSET(Pairings12!$C$6,($M$91-1)*gamesPerRound,0,gamesPerRound,1),"")),1)</f>
        <v>K</v>
      </c>
      <c r="T98" s="2" t="str" cm="1">
        <f t="array" aca="1" ref="T98" ca="1">LEFT(_xlfn.XLOOKUP(T$80&amp;$K98,OFFSET(Pairings12!$C$6,($M$91-1)*gamesPerRound,0,gamesPerRound,1),OFFSET(Pairings12!$D$6,($M$91-1)*gamesPerRound,0,gamesPerRound,1),
_xlfn.XLOOKUP(T$80&amp;$K98,OFFSET(Pairings12!$D$6,($M$91-1)*gamesPerRound,0,gamesPerRound,1),OFFSET(Pairings12!$C$6,($M$91-1)*gamesPerRound,0,gamesPerRound,1),"")),1)</f>
        <v>C</v>
      </c>
      <c r="U98" s="2" t="str" cm="1">
        <f t="array" aca="1" ref="U98" ca="1">LEFT(_xlfn.XLOOKUP(U$80&amp;$K98,OFFSET(Pairings12!$C$6,($M$91-1)*gamesPerRound,0,gamesPerRound,1),OFFSET(Pairings12!$D$6,($M$91-1)*gamesPerRound,0,gamesPerRound,1),
_xlfn.XLOOKUP(U$80&amp;$K98,OFFSET(Pairings12!$D$6,($M$91-1)*gamesPerRound,0,gamesPerRound,1),OFFSET(Pairings12!$C$6,($M$91-1)*gamesPerRound,0,gamesPerRound,1),"")),1)</f>
        <v>B</v>
      </c>
      <c r="V98" s="2" t="str" cm="1">
        <f t="array" aca="1" ref="V98" ca="1">LEFT(_xlfn.XLOOKUP(V$80&amp;$K98,OFFSET(Pairings12!$C$6,($M$91-1)*gamesPerRound,0,gamesPerRound,1),OFFSET(Pairings12!$D$6,($M$91-1)*gamesPerRound,0,gamesPerRound,1),
_xlfn.XLOOKUP(V$80&amp;$K98,OFFSET(Pairings12!$D$6,($M$91-1)*gamesPerRound,0,gamesPerRound,1),OFFSET(Pairings12!$C$6,($M$91-1)*gamesPerRound,0,gamesPerRound,1),"")),1)</f>
        <v>L</v>
      </c>
      <c r="W98" s="2" t="str" cm="1">
        <f t="array" aca="1" ref="W98" ca="1">LEFT(_xlfn.XLOOKUP(W$80&amp;$K98,OFFSET(Pairings12!$C$6,($M$91-1)*gamesPerRound,0,gamesPerRound,1),OFFSET(Pairings12!$D$6,($M$91-1)*gamesPerRound,0,gamesPerRound,1),
_xlfn.XLOOKUP(W$80&amp;$K98,OFFSET(Pairings12!$D$6,($M$91-1)*gamesPerRound,0,gamesPerRound,1),OFFSET(Pairings12!$C$6,($M$91-1)*gamesPerRound,0,gamesPerRound,1),"")),1)</f>
        <v>E</v>
      </c>
      <c r="X98" s="2" t="str" cm="1">
        <f t="array" aca="1" ref="X98" ca="1">LEFT(_xlfn.XLOOKUP(X$80&amp;$K98,OFFSET(Pairings12!$C$6,($M$91-1)*gamesPerRound,0,gamesPerRound,1),OFFSET(Pairings12!$D$6,($M$91-1)*gamesPerRound,0,gamesPerRound,1),
_xlfn.XLOOKUP(X$80&amp;$K98,OFFSET(Pairings12!$D$6,($M$91-1)*gamesPerRound,0,gamesPerRound,1),OFFSET(Pairings12!$C$6,($M$91-1)*gamesPerRound,0,gamesPerRound,1),"")),1)</f>
        <v>F</v>
      </c>
      <c r="Y98" s="2" t="str" cm="1">
        <f t="array" aca="1" ref="Y98" ca="1">LEFT(_xlfn.XLOOKUP(Y$80&amp;$K98,OFFSET(Pairings12!$C$6,($M$91-1)*gamesPerRound,0,gamesPerRound,1),OFFSET(Pairings12!$D$6,($M$91-1)*gamesPerRound,0,gamesPerRound,1),
_xlfn.XLOOKUP(Y$80&amp;$K98,OFFSET(Pairings12!$D$6,($M$91-1)*gamesPerRound,0,gamesPerRound,1),OFFSET(Pairings12!$C$6,($M$91-1)*gamesPerRound,0,gamesPerRound,1),"")),1)</f>
        <v>I</v>
      </c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</row>
    <row r="99" spans="1:39">
      <c r="A99" s="2" t="str">
        <v>2</v>
      </c>
      <c r="B99" s="1" t="str">
        <v>I</v>
      </c>
      <c r="C99" s="1" t="str">
        <v>05</v>
      </c>
      <c r="D99" s="1" t="str">
        <v>D</v>
      </c>
      <c r="E99" s="1" t="str">
        <v>05</v>
      </c>
      <c r="F99" s="1" t="str">
        <f t="shared" si="53"/>
        <v/>
      </c>
      <c r="G99" s="1" t="str">
        <f t="shared" si="54"/>
        <v/>
      </c>
      <c r="H99" s="1" t="b">
        <v>0</v>
      </c>
      <c r="K99" s="3" t="s">
        <v>69</v>
      </c>
      <c r="N99" s="2" t="str" cm="1">
        <f t="array" aca="1" ref="N99" ca="1">LEFT(_xlfn.XLOOKUP(N$80&amp;$K99,OFFSET(Pairings12!$C$6,($M$91-1)*gamesPerRound,0,gamesPerRound,1),OFFSET(Pairings12!$D$6,($M$91-1)*gamesPerRound,0,gamesPerRound,1),
_xlfn.XLOOKUP(N$80&amp;$K99,OFFSET(Pairings12!$D$6,($M$91-1)*gamesPerRound,0,gamesPerRound,1),OFFSET(Pairings12!$C$6,($M$91-1)*gamesPerRound,0,gamesPerRound,1),"")),1)</f>
        <v>L</v>
      </c>
      <c r="O99" s="2" t="str" cm="1">
        <f t="array" aca="1" ref="O99" ca="1">LEFT(_xlfn.XLOOKUP(O$80&amp;$K99,OFFSET(Pairings12!$C$6,($M$91-1)*gamesPerRound,0,gamesPerRound,1),OFFSET(Pairings12!$D$6,($M$91-1)*gamesPerRound,0,gamesPerRound,1),
_xlfn.XLOOKUP(O$80&amp;$K99,OFFSET(Pairings12!$D$6,($M$91-1)*gamesPerRound,0,gamesPerRound,1),OFFSET(Pairings12!$C$6,($M$91-1)*gamesPerRound,0,gamesPerRound,1),"")),1)</f>
        <v>C</v>
      </c>
      <c r="P99" s="2" t="str" cm="1">
        <f t="array" aca="1" ref="P99" ca="1">LEFT(_xlfn.XLOOKUP(P$80&amp;$K99,OFFSET(Pairings12!$C$6,($M$91-1)*gamesPerRound,0,gamesPerRound,1),OFFSET(Pairings12!$D$6,($M$91-1)*gamesPerRound,0,gamesPerRound,1),
_xlfn.XLOOKUP(P$80&amp;$K99,OFFSET(Pairings12!$D$6,($M$91-1)*gamesPerRound,0,gamesPerRound,1),OFFSET(Pairings12!$C$6,($M$91-1)*gamesPerRound,0,gamesPerRound,1),"")),1)</f>
        <v>B</v>
      </c>
      <c r="Q99" s="2" t="str" cm="1">
        <f t="array" aca="1" ref="Q99" ca="1">LEFT(_xlfn.XLOOKUP(Q$80&amp;$K99,OFFSET(Pairings12!$C$6,($M$91-1)*gamesPerRound,0,gamesPerRound,1),OFFSET(Pairings12!$D$6,($M$91-1)*gamesPerRound,0,gamesPerRound,1),
_xlfn.XLOOKUP(Q$80&amp;$K99,OFFSET(Pairings12!$D$6,($M$91-1)*gamesPerRound,0,gamesPerRound,1),OFFSET(Pairings12!$C$6,($M$91-1)*gamesPerRound,0,gamesPerRound,1),"")),1)</f>
        <v>I</v>
      </c>
      <c r="R99" s="2" t="str" cm="1">
        <f t="array" aca="1" ref="R99" ca="1">LEFT(_xlfn.XLOOKUP(R$80&amp;$K99,OFFSET(Pairings12!$C$6,($M$91-1)*gamesPerRound,0,gamesPerRound,1),OFFSET(Pairings12!$D$6,($M$91-1)*gamesPerRound,0,gamesPerRound,1),
_xlfn.XLOOKUP(R$80&amp;$K99,OFFSET(Pairings12!$D$6,($M$91-1)*gamesPerRound,0,gamesPerRound,1),OFFSET(Pairings12!$C$6,($M$91-1)*gamesPerRound,0,gamesPerRound,1),"")),1)</f>
        <v>J</v>
      </c>
      <c r="S99" s="2" t="str" cm="1">
        <f t="array" aca="1" ref="S99" ca="1">LEFT(_xlfn.XLOOKUP(S$80&amp;$K99,OFFSET(Pairings12!$C$6,($M$91-1)*gamesPerRound,0,gamesPerRound,1),OFFSET(Pairings12!$D$6,($M$91-1)*gamesPerRound,0,gamesPerRound,1),
_xlfn.XLOOKUP(S$80&amp;$K99,OFFSET(Pairings12!$D$6,($M$91-1)*gamesPerRound,0,gamesPerRound,1),OFFSET(Pairings12!$C$6,($M$91-1)*gamesPerRound,0,gamesPerRound,1),"")),1)</f>
        <v>K</v>
      </c>
      <c r="T99" s="2" t="str" cm="1">
        <f t="array" aca="1" ref="T99" ca="1">LEFT(_xlfn.XLOOKUP(T$80&amp;$K99,OFFSET(Pairings12!$C$6,($M$91-1)*gamesPerRound,0,gamesPerRound,1),OFFSET(Pairings12!$D$6,($M$91-1)*gamesPerRound,0,gamesPerRound,1),
_xlfn.XLOOKUP(T$80&amp;$K99,OFFSET(Pairings12!$D$6,($M$91-1)*gamesPerRound,0,gamesPerRound,1),OFFSET(Pairings12!$C$6,($M$91-1)*gamesPerRound,0,gamesPerRound,1),"")),1)</f>
        <v>H</v>
      </c>
      <c r="U99" s="2" t="str" cm="1">
        <f t="array" aca="1" ref="U99" ca="1">LEFT(_xlfn.XLOOKUP(U$80&amp;$K99,OFFSET(Pairings12!$C$6,($M$91-1)*gamesPerRound,0,gamesPerRound,1),OFFSET(Pairings12!$D$6,($M$91-1)*gamesPerRound,0,gamesPerRound,1),
_xlfn.XLOOKUP(U$80&amp;$K99,OFFSET(Pairings12!$D$6,($M$91-1)*gamesPerRound,0,gamesPerRound,1),OFFSET(Pairings12!$C$6,($M$91-1)*gamesPerRound,0,gamesPerRound,1),"")),1)</f>
        <v>G</v>
      </c>
      <c r="V99" s="2" t="str" cm="1">
        <f t="array" aca="1" ref="V99" ca="1">LEFT(_xlfn.XLOOKUP(V$80&amp;$K99,OFFSET(Pairings12!$C$6,($M$91-1)*gamesPerRound,0,gamesPerRound,1),OFFSET(Pairings12!$D$6,($M$91-1)*gamesPerRound,0,gamesPerRound,1),
_xlfn.XLOOKUP(V$80&amp;$K99,OFFSET(Pairings12!$D$6,($M$91-1)*gamesPerRound,0,gamesPerRound,1),OFFSET(Pairings12!$C$6,($M$91-1)*gamesPerRound,0,gamesPerRound,1),"")),1)</f>
        <v>D</v>
      </c>
      <c r="W99" s="2" t="str" cm="1">
        <f t="array" aca="1" ref="W99" ca="1">LEFT(_xlfn.XLOOKUP(W$80&amp;$K99,OFFSET(Pairings12!$C$6,($M$91-1)*gamesPerRound,0,gamesPerRound,1),OFFSET(Pairings12!$D$6,($M$91-1)*gamesPerRound,0,gamesPerRound,1),
_xlfn.XLOOKUP(W$80&amp;$K99,OFFSET(Pairings12!$D$6,($M$91-1)*gamesPerRound,0,gamesPerRound,1),OFFSET(Pairings12!$C$6,($M$91-1)*gamesPerRound,0,gamesPerRound,1),"")),1)</f>
        <v>E</v>
      </c>
      <c r="X99" s="2" t="str" cm="1">
        <f t="array" aca="1" ref="X99" ca="1">LEFT(_xlfn.XLOOKUP(X$80&amp;$K99,OFFSET(Pairings12!$C$6,($M$91-1)*gamesPerRound,0,gamesPerRound,1),OFFSET(Pairings12!$D$6,($M$91-1)*gamesPerRound,0,gamesPerRound,1),
_xlfn.XLOOKUP(X$80&amp;$K99,OFFSET(Pairings12!$D$6,($M$91-1)*gamesPerRound,0,gamesPerRound,1),OFFSET(Pairings12!$C$6,($M$91-1)*gamesPerRound,0,gamesPerRound,1),"")),1)</f>
        <v>F</v>
      </c>
      <c r="Y99" s="2" t="str" cm="1">
        <f t="array" aca="1" ref="Y99" ca="1">LEFT(_xlfn.XLOOKUP(Y$80&amp;$K99,OFFSET(Pairings12!$C$6,($M$91-1)*gamesPerRound,0,gamesPerRound,1),OFFSET(Pairings12!$D$6,($M$91-1)*gamesPerRound,0,gamesPerRound,1),
_xlfn.XLOOKUP(Y$80&amp;$K99,OFFSET(Pairings12!$D$6,($M$91-1)*gamesPerRound,0,gamesPerRound,1),OFFSET(Pairings12!$C$6,($M$91-1)*gamesPerRound,0,gamesPerRound,1),"")),1)</f>
        <v>A</v>
      </c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</row>
    <row r="100" spans="1:39">
      <c r="A100" s="2" t="str">
        <v>2</v>
      </c>
      <c r="B100" s="1" t="str">
        <v>K</v>
      </c>
      <c r="C100" s="1" t="str">
        <v>05</v>
      </c>
      <c r="D100" s="1" t="str">
        <v>E</v>
      </c>
      <c r="E100" s="1" t="str">
        <v>05</v>
      </c>
      <c r="F100" s="1" t="str">
        <f t="shared" si="53"/>
        <v/>
      </c>
      <c r="G100" s="1" t="str">
        <f t="shared" si="54"/>
        <v/>
      </c>
      <c r="H100" s="1" t="b">
        <v>0</v>
      </c>
      <c r="K100" s="3" t="s">
        <v>70</v>
      </c>
      <c r="N100" s="2" t="str" cm="1">
        <f t="array" aca="1" ref="N100" ca="1">LEFT(_xlfn.XLOOKUP(N$80&amp;$K100,OFFSET(Pairings12!$C$6,($M$91-1)*gamesPerRound,0,gamesPerRound,1),OFFSET(Pairings12!$D$6,($M$91-1)*gamesPerRound,0,gamesPerRound,1),
_xlfn.XLOOKUP(N$80&amp;$K100,OFFSET(Pairings12!$D$6,($M$91-1)*gamesPerRound,0,gamesPerRound,1),OFFSET(Pairings12!$C$6,($M$91-1)*gamesPerRound,0,gamesPerRound,1),"")),1)</f>
        <v>G</v>
      </c>
      <c r="O100" s="2" t="str" cm="1">
        <f t="array" aca="1" ref="O100" ca="1">LEFT(_xlfn.XLOOKUP(O$80&amp;$K100,OFFSET(Pairings12!$C$6,($M$91-1)*gamesPerRound,0,gamesPerRound,1),OFFSET(Pairings12!$D$6,($M$91-1)*gamesPerRound,0,gamesPerRound,1),
_xlfn.XLOOKUP(O$80&amp;$K100,OFFSET(Pairings12!$D$6,($M$91-1)*gamesPerRound,0,gamesPerRound,1),OFFSET(Pairings12!$C$6,($M$91-1)*gamesPerRound,0,gamesPerRound,1),"")),1)</f>
        <v>E</v>
      </c>
      <c r="P100" s="2" t="str" cm="1">
        <f t="array" aca="1" ref="P100" ca="1">LEFT(_xlfn.XLOOKUP(P$80&amp;$K100,OFFSET(Pairings12!$C$6,($M$91-1)*gamesPerRound,0,gamesPerRound,1),OFFSET(Pairings12!$D$6,($M$91-1)*gamesPerRound,0,gamesPerRound,1),
_xlfn.XLOOKUP(P$80&amp;$K100,OFFSET(Pairings12!$D$6,($M$91-1)*gamesPerRound,0,gamesPerRound,1),OFFSET(Pairings12!$C$6,($M$91-1)*gamesPerRound,0,gamesPerRound,1),"")),1)</f>
        <v>D</v>
      </c>
      <c r="Q100" s="2" t="str" cm="1">
        <f t="array" aca="1" ref="Q100" ca="1">LEFT(_xlfn.XLOOKUP(Q$80&amp;$K100,OFFSET(Pairings12!$C$6,($M$91-1)*gamesPerRound,0,gamesPerRound,1),OFFSET(Pairings12!$D$6,($M$91-1)*gamesPerRound,0,gamesPerRound,1),
_xlfn.XLOOKUP(Q$80&amp;$K100,OFFSET(Pairings12!$D$6,($M$91-1)*gamesPerRound,0,gamesPerRound,1),OFFSET(Pairings12!$C$6,($M$91-1)*gamesPerRound,0,gamesPerRound,1),"")),1)</f>
        <v>C</v>
      </c>
      <c r="R100" s="2" t="str" cm="1">
        <f t="array" aca="1" ref="R100" ca="1">LEFT(_xlfn.XLOOKUP(R$80&amp;$K100,OFFSET(Pairings12!$C$6,($M$91-1)*gamesPerRound,0,gamesPerRound,1),OFFSET(Pairings12!$D$6,($M$91-1)*gamesPerRound,0,gamesPerRound,1),
_xlfn.XLOOKUP(R$80&amp;$K100,OFFSET(Pairings12!$D$6,($M$91-1)*gamesPerRound,0,gamesPerRound,1),OFFSET(Pairings12!$C$6,($M$91-1)*gamesPerRound,0,gamesPerRound,1),"")),1)</f>
        <v>B</v>
      </c>
      <c r="S100" s="2" t="str" cm="1">
        <f t="array" aca="1" ref="S100" ca="1">LEFT(_xlfn.XLOOKUP(S$80&amp;$K100,OFFSET(Pairings12!$C$6,($M$91-1)*gamesPerRound,0,gamesPerRound,1),OFFSET(Pairings12!$D$6,($M$91-1)*gamesPerRound,0,gamesPerRound,1),
_xlfn.XLOOKUP(S$80&amp;$K100,OFFSET(Pairings12!$D$6,($M$91-1)*gamesPerRound,0,gamesPerRound,1),OFFSET(Pairings12!$C$6,($M$91-1)*gamesPerRound,0,gamesPerRound,1),"")),1)</f>
        <v>J</v>
      </c>
      <c r="T100" s="2" t="str" cm="1">
        <f t="array" aca="1" ref="T100" ca="1">LEFT(_xlfn.XLOOKUP(T$80&amp;$K100,OFFSET(Pairings12!$C$6,($M$91-1)*gamesPerRound,0,gamesPerRound,1),OFFSET(Pairings12!$D$6,($M$91-1)*gamesPerRound,0,gamesPerRound,1),
_xlfn.XLOOKUP(T$80&amp;$K100,OFFSET(Pairings12!$D$6,($M$91-1)*gamesPerRound,0,gamesPerRound,1),OFFSET(Pairings12!$C$6,($M$91-1)*gamesPerRound,0,gamesPerRound,1),"")),1)</f>
        <v>A</v>
      </c>
      <c r="U100" s="2" t="str" cm="1">
        <f t="array" aca="1" ref="U100" ca="1">LEFT(_xlfn.XLOOKUP(U$80&amp;$K100,OFFSET(Pairings12!$C$6,($M$91-1)*gamesPerRound,0,gamesPerRound,1),OFFSET(Pairings12!$D$6,($M$91-1)*gamesPerRound,0,gamesPerRound,1),
_xlfn.XLOOKUP(U$80&amp;$K100,OFFSET(Pairings12!$D$6,($M$91-1)*gamesPerRound,0,gamesPerRound,1),OFFSET(Pairings12!$C$6,($M$91-1)*gamesPerRound,0,gamesPerRound,1),"")),1)</f>
        <v>K</v>
      </c>
      <c r="V100" s="2" t="str" cm="1">
        <f t="array" aca="1" ref="V100" ca="1">LEFT(_xlfn.XLOOKUP(V$80&amp;$K100,OFFSET(Pairings12!$C$6,($M$91-1)*gamesPerRound,0,gamesPerRound,1),OFFSET(Pairings12!$D$6,($M$91-1)*gamesPerRound,0,gamesPerRound,1),
_xlfn.XLOOKUP(V$80&amp;$K100,OFFSET(Pairings12!$D$6,($M$91-1)*gamesPerRound,0,gamesPerRound,1),OFFSET(Pairings12!$C$6,($M$91-1)*gamesPerRound,0,gamesPerRound,1),"")),1)</f>
        <v>L</v>
      </c>
      <c r="W100" s="2" t="str" cm="1">
        <f t="array" aca="1" ref="W100" ca="1">LEFT(_xlfn.XLOOKUP(W$80&amp;$K100,OFFSET(Pairings12!$C$6,($M$91-1)*gamesPerRound,0,gamesPerRound,1),OFFSET(Pairings12!$D$6,($M$91-1)*gamesPerRound,0,gamesPerRound,1),
_xlfn.XLOOKUP(W$80&amp;$K100,OFFSET(Pairings12!$D$6,($M$91-1)*gamesPerRound,0,gamesPerRound,1),OFFSET(Pairings12!$C$6,($M$91-1)*gamesPerRound,0,gamesPerRound,1),"")),1)</f>
        <v>F</v>
      </c>
      <c r="X100" s="2" t="str" cm="1">
        <f t="array" aca="1" ref="X100" ca="1">LEFT(_xlfn.XLOOKUP(X$80&amp;$K100,OFFSET(Pairings12!$C$6,($M$91-1)*gamesPerRound,0,gamesPerRound,1),OFFSET(Pairings12!$D$6,($M$91-1)*gamesPerRound,0,gamesPerRound,1),
_xlfn.XLOOKUP(X$80&amp;$K100,OFFSET(Pairings12!$D$6,($M$91-1)*gamesPerRound,0,gamesPerRound,1),OFFSET(Pairings12!$C$6,($M$91-1)*gamesPerRound,0,gamesPerRound,1),"")),1)</f>
        <v>H</v>
      </c>
      <c r="Y100" s="2" t="str" cm="1">
        <f t="array" aca="1" ref="Y100" ca="1">LEFT(_xlfn.XLOOKUP(Y$80&amp;$K100,OFFSET(Pairings12!$C$6,($M$91-1)*gamesPerRound,0,gamesPerRound,1),OFFSET(Pairings12!$D$6,($M$91-1)*gamesPerRound,0,gamesPerRound,1),
_xlfn.XLOOKUP(Y$80&amp;$K100,OFFSET(Pairings12!$D$6,($M$91-1)*gamesPerRound,0,gamesPerRound,1),OFFSET(Pairings12!$C$6,($M$91-1)*gamesPerRound,0,gamesPerRound,1),"")),1)</f>
        <v>I</v>
      </c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</row>
    <row r="101" spans="1:39">
      <c r="A101" s="2" t="str">
        <v>2</v>
      </c>
      <c r="B101" s="1" t="str">
        <v>A</v>
      </c>
      <c r="C101" s="1" t="str">
        <v>06</v>
      </c>
      <c r="D101" s="1" t="str">
        <v>K</v>
      </c>
      <c r="E101" s="1" t="str">
        <v>06</v>
      </c>
      <c r="F101" s="1" t="str">
        <f t="shared" si="53"/>
        <v/>
      </c>
      <c r="G101" s="1" t="str">
        <f t="shared" si="54"/>
        <v/>
      </c>
      <c r="H101" s="1" t="b">
        <v>0</v>
      </c>
      <c r="K101" s="3" t="s">
        <v>71</v>
      </c>
      <c r="N101" s="2" t="str" cm="1">
        <f t="array" aca="1" ref="N101" ca="1">LEFT(_xlfn.XLOOKUP(N$80&amp;$K101,OFFSET(Pairings12!$C$6,($M$91-1)*gamesPerRound,0,gamesPerRound,1),OFFSET(Pairings12!$D$6,($M$91-1)*gamesPerRound,0,gamesPerRound,1),
_xlfn.XLOOKUP(N$80&amp;$K101,OFFSET(Pairings12!$D$6,($M$91-1)*gamesPerRound,0,gamesPerRound,1),OFFSET(Pairings12!$C$6,($M$91-1)*gamesPerRound,0,gamesPerRound,1),"")),1)</f>
        <v>K</v>
      </c>
      <c r="O101" s="2" t="str" cm="1">
        <f t="array" aca="1" ref="O101" ca="1">LEFT(_xlfn.XLOOKUP(O$80&amp;$K101,OFFSET(Pairings12!$C$6,($M$91-1)*gamesPerRound,0,gamesPerRound,1),OFFSET(Pairings12!$D$6,($M$91-1)*gamesPerRound,0,gamesPerRound,1),
_xlfn.XLOOKUP(O$80&amp;$K101,OFFSET(Pairings12!$D$6,($M$91-1)*gamesPerRound,0,gamesPerRound,1),OFFSET(Pairings12!$C$6,($M$91-1)*gamesPerRound,0,gamesPerRound,1),"")),1)</f>
        <v>D</v>
      </c>
      <c r="P101" s="2" t="str" cm="1">
        <f t="array" aca="1" ref="P101" ca="1">LEFT(_xlfn.XLOOKUP(P$80&amp;$K101,OFFSET(Pairings12!$C$6,($M$91-1)*gamesPerRound,0,gamesPerRound,1),OFFSET(Pairings12!$D$6,($M$91-1)*gamesPerRound,0,gamesPerRound,1),
_xlfn.XLOOKUP(P$80&amp;$K101,OFFSET(Pairings12!$D$6,($M$91-1)*gamesPerRound,0,gamesPerRound,1),OFFSET(Pairings12!$C$6,($M$91-1)*gamesPerRound,0,gamesPerRound,1),"")),1)</f>
        <v>J</v>
      </c>
      <c r="Q101" s="2" t="str" cm="1">
        <f t="array" aca="1" ref="Q101" ca="1">LEFT(_xlfn.XLOOKUP(Q$80&amp;$K101,OFFSET(Pairings12!$C$6,($M$91-1)*gamesPerRound,0,gamesPerRound,1),OFFSET(Pairings12!$D$6,($M$91-1)*gamesPerRound,0,gamesPerRound,1),
_xlfn.XLOOKUP(Q$80&amp;$K101,OFFSET(Pairings12!$D$6,($M$91-1)*gamesPerRound,0,gamesPerRound,1),OFFSET(Pairings12!$C$6,($M$91-1)*gamesPerRound,0,gamesPerRound,1),"")),1)</f>
        <v>B</v>
      </c>
      <c r="R101" s="2" t="str" cm="1">
        <f t="array" aca="1" ref="R101" ca="1">LEFT(_xlfn.XLOOKUP(R$80&amp;$K101,OFFSET(Pairings12!$C$6,($M$91-1)*gamesPerRound,0,gamesPerRound,1),OFFSET(Pairings12!$D$6,($M$91-1)*gamesPerRound,0,gamesPerRound,1),
_xlfn.XLOOKUP(R$80&amp;$K101,OFFSET(Pairings12!$D$6,($M$91-1)*gamesPerRound,0,gamesPerRound,1),OFFSET(Pairings12!$C$6,($M$91-1)*gamesPerRound,0,gamesPerRound,1),"")),1)</f>
        <v>H</v>
      </c>
      <c r="S101" s="2" t="str" cm="1">
        <f t="array" aca="1" ref="S101" ca="1">LEFT(_xlfn.XLOOKUP(S$80&amp;$K101,OFFSET(Pairings12!$C$6,($M$91-1)*gamesPerRound,0,gamesPerRound,1),OFFSET(Pairings12!$D$6,($M$91-1)*gamesPerRound,0,gamesPerRound,1),
_xlfn.XLOOKUP(S$80&amp;$K101,OFFSET(Pairings12!$D$6,($M$91-1)*gamesPerRound,0,gamesPerRound,1),OFFSET(Pairings12!$C$6,($M$91-1)*gamesPerRound,0,gamesPerRound,1),"")),1)</f>
        <v>L</v>
      </c>
      <c r="T101" s="2" t="str" cm="1">
        <f t="array" aca="1" ref="T101" ca="1">LEFT(_xlfn.XLOOKUP(T$80&amp;$K101,OFFSET(Pairings12!$C$6,($M$91-1)*gamesPerRound,0,gamesPerRound,1),OFFSET(Pairings12!$D$6,($M$91-1)*gamesPerRound,0,gamesPerRound,1),
_xlfn.XLOOKUP(T$80&amp;$K101,OFFSET(Pairings12!$D$6,($M$91-1)*gamesPerRound,0,gamesPerRound,1),OFFSET(Pairings12!$C$6,($M$91-1)*gamesPerRound,0,gamesPerRound,1),"")),1)</f>
        <v>I</v>
      </c>
      <c r="U101" s="2" t="str" cm="1">
        <f t="array" aca="1" ref="U101" ca="1">LEFT(_xlfn.XLOOKUP(U$80&amp;$K101,OFFSET(Pairings12!$C$6,($M$91-1)*gamesPerRound,0,gamesPerRound,1),OFFSET(Pairings12!$D$6,($M$91-1)*gamesPerRound,0,gamesPerRound,1),
_xlfn.XLOOKUP(U$80&amp;$K101,OFFSET(Pairings12!$D$6,($M$91-1)*gamesPerRound,0,gamesPerRound,1),OFFSET(Pairings12!$C$6,($M$91-1)*gamesPerRound,0,gamesPerRound,1),"")),1)</f>
        <v>E</v>
      </c>
      <c r="V101" s="2" t="str" cm="1">
        <f t="array" aca="1" ref="V101" ca="1">LEFT(_xlfn.XLOOKUP(V$80&amp;$K101,OFFSET(Pairings12!$C$6,($M$91-1)*gamesPerRound,0,gamesPerRound,1),OFFSET(Pairings12!$D$6,($M$91-1)*gamesPerRound,0,gamesPerRound,1),
_xlfn.XLOOKUP(V$80&amp;$K101,OFFSET(Pairings12!$D$6,($M$91-1)*gamesPerRound,0,gamesPerRound,1),OFFSET(Pairings12!$C$6,($M$91-1)*gamesPerRound,0,gamesPerRound,1),"")),1)</f>
        <v>G</v>
      </c>
      <c r="W101" s="2" t="str" cm="1">
        <f t="array" aca="1" ref="W101" ca="1">LEFT(_xlfn.XLOOKUP(W$80&amp;$K101,OFFSET(Pairings12!$C$6,($M$91-1)*gamesPerRound,0,gamesPerRound,1),OFFSET(Pairings12!$D$6,($M$91-1)*gamesPerRound,0,gamesPerRound,1),
_xlfn.XLOOKUP(W$80&amp;$K101,OFFSET(Pairings12!$D$6,($M$91-1)*gamesPerRound,0,gamesPerRound,1),OFFSET(Pairings12!$C$6,($M$91-1)*gamesPerRound,0,gamesPerRound,1),"")),1)</f>
        <v>C</v>
      </c>
      <c r="X101" s="2" t="str" cm="1">
        <f t="array" aca="1" ref="X101" ca="1">LEFT(_xlfn.XLOOKUP(X$80&amp;$K101,OFFSET(Pairings12!$C$6,($M$91-1)*gamesPerRound,0,gamesPerRound,1),OFFSET(Pairings12!$D$6,($M$91-1)*gamesPerRound,0,gamesPerRound,1),
_xlfn.XLOOKUP(X$80&amp;$K101,OFFSET(Pairings12!$D$6,($M$91-1)*gamesPerRound,0,gamesPerRound,1),OFFSET(Pairings12!$C$6,($M$91-1)*gamesPerRound,0,gamesPerRound,1),"")),1)</f>
        <v>A</v>
      </c>
      <c r="Y101" s="2" t="str" cm="1">
        <f t="array" aca="1" ref="Y101" ca="1">LEFT(_xlfn.XLOOKUP(Y$80&amp;$K101,OFFSET(Pairings12!$C$6,($M$91-1)*gamesPerRound,0,gamesPerRound,1),OFFSET(Pairings12!$D$6,($M$91-1)*gamesPerRound,0,gamesPerRound,1),
_xlfn.XLOOKUP(Y$80&amp;$K101,OFFSET(Pairings12!$D$6,($M$91-1)*gamesPerRound,0,gamesPerRound,1),OFFSET(Pairings12!$C$6,($M$91-1)*gamesPerRound,0,gamesPerRound,1),"")),1)</f>
        <v>F</v>
      </c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</row>
    <row r="102" spans="1:39">
      <c r="A102" s="2" t="str">
        <v>2</v>
      </c>
      <c r="B102" s="1" t="str">
        <v>B</v>
      </c>
      <c r="C102" s="1" t="str">
        <v>06</v>
      </c>
      <c r="D102" s="1" t="str">
        <v>F</v>
      </c>
      <c r="E102" s="1" t="str">
        <v>06</v>
      </c>
      <c r="F102" s="1" t="str">
        <f t="shared" si="53"/>
        <v/>
      </c>
      <c r="G102" s="1" t="str">
        <f t="shared" si="54"/>
        <v/>
      </c>
      <c r="H102" s="1" t="b">
        <v>0</v>
      </c>
      <c r="K102" s="2" t="s">
        <v>31</v>
      </c>
      <c r="L102" s="1" t="s">
        <v>12</v>
      </c>
      <c r="M102" s="2">
        <v>3</v>
      </c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</row>
    <row r="103" spans="1:39">
      <c r="A103" s="2" t="str">
        <v>2</v>
      </c>
      <c r="B103" s="1" t="str">
        <v>D</v>
      </c>
      <c r="C103" s="1" t="str">
        <v>06</v>
      </c>
      <c r="D103" s="1" t="str">
        <v>I</v>
      </c>
      <c r="E103" s="1" t="str">
        <v>06</v>
      </c>
      <c r="F103" s="1" t="str">
        <f t="shared" si="53"/>
        <v/>
      </c>
      <c r="G103" s="1" t="str">
        <f t="shared" si="54"/>
        <v/>
      </c>
      <c r="H103" s="1" t="b">
        <v>0</v>
      </c>
      <c r="K103" s="3" t="s">
        <v>62</v>
      </c>
      <c r="N103" s="2" t="str" cm="1">
        <f t="array" aca="1" ref="N103" ca="1">LEFT(_xlfn.XLOOKUP(N$80&amp;$K103,OFFSET(Pairings12!$C$6,($M$102-1)*gamesPerRound,0,gamesPerRound,1),OFFSET(Pairings12!$D$6,($M$102-1)*gamesPerRound,0,gamesPerRound,1),
_xlfn.XLOOKUP(N$80&amp;$K103,OFFSET(Pairings12!$D$6,($M$102-1)*gamesPerRound,0,gamesPerRound,1),OFFSET(Pairings12!$C$6,($M$102-1)*gamesPerRound,0,gamesPerRound,1),"")),1)</f>
        <v>B</v>
      </c>
      <c r="O103" s="2" t="str" cm="1">
        <f t="array" aca="1" ref="O103" ca="1">LEFT(_xlfn.XLOOKUP(O$80&amp;$K103,OFFSET(Pairings12!$C$6,($M$102-1)*gamesPerRound,0,gamesPerRound,1),OFFSET(Pairings12!$D$6,($M$102-1)*gamesPerRound,0,gamesPerRound,1),
_xlfn.XLOOKUP(O$80&amp;$K103,OFFSET(Pairings12!$D$6,($M$102-1)*gamesPerRound,0,gamesPerRound,1),OFFSET(Pairings12!$C$6,($M$102-1)*gamesPerRound,0,gamesPerRound,1),"")),1)</f>
        <v>A</v>
      </c>
      <c r="P103" s="2" t="str" cm="1">
        <f t="array" aca="1" ref="P103" ca="1">LEFT(_xlfn.XLOOKUP(P$80&amp;$K103,OFFSET(Pairings12!$C$6,($M$102-1)*gamesPerRound,0,gamesPerRound,1),OFFSET(Pairings12!$D$6,($M$102-1)*gamesPerRound,0,gamesPerRound,1),
_xlfn.XLOOKUP(P$80&amp;$K103,OFFSET(Pairings12!$D$6,($M$102-1)*gamesPerRound,0,gamesPerRound,1),OFFSET(Pairings12!$C$6,($M$102-1)*gamesPerRound,0,gamesPerRound,1),"")),1)</f>
        <v>E</v>
      </c>
      <c r="Q103" s="2" t="str" cm="1">
        <f t="array" aca="1" ref="Q103" ca="1">LEFT(_xlfn.XLOOKUP(Q$80&amp;$K103,OFFSET(Pairings12!$C$6,($M$102-1)*gamesPerRound,0,gamesPerRound,1),OFFSET(Pairings12!$D$6,($M$102-1)*gamesPerRound,0,gamesPerRound,1),
_xlfn.XLOOKUP(Q$80&amp;$K103,OFFSET(Pairings12!$D$6,($M$102-1)*gamesPerRound,0,gamesPerRound,1),OFFSET(Pairings12!$C$6,($M$102-1)*gamesPerRound,0,gamesPerRound,1),"")),1)</f>
        <v>H</v>
      </c>
      <c r="R103" s="2" t="str" cm="1">
        <f t="array" aca="1" ref="R103" ca="1">LEFT(_xlfn.XLOOKUP(R$80&amp;$K103,OFFSET(Pairings12!$C$6,($M$102-1)*gamesPerRound,0,gamesPerRound,1),OFFSET(Pairings12!$D$6,($M$102-1)*gamesPerRound,0,gamesPerRound,1),
_xlfn.XLOOKUP(R$80&amp;$K103,OFFSET(Pairings12!$D$6,($M$102-1)*gamesPerRound,0,gamesPerRound,1),OFFSET(Pairings12!$C$6,($M$102-1)*gamesPerRound,0,gamesPerRound,1),"")),1)</f>
        <v>C</v>
      </c>
      <c r="S103" s="2" t="str" cm="1">
        <f t="array" aca="1" ref="S103" ca="1">LEFT(_xlfn.XLOOKUP(S$80&amp;$K103,OFFSET(Pairings12!$C$6,($M$102-1)*gamesPerRound,0,gamesPerRound,1),OFFSET(Pairings12!$D$6,($M$102-1)*gamesPerRound,0,gamesPerRound,1),
_xlfn.XLOOKUP(S$80&amp;$K103,OFFSET(Pairings12!$D$6,($M$102-1)*gamesPerRound,0,gamesPerRound,1),OFFSET(Pairings12!$C$6,($M$102-1)*gamesPerRound,0,gamesPerRound,1),"")),1)</f>
        <v>I</v>
      </c>
      <c r="T103" s="2" t="str" cm="1">
        <f t="array" aca="1" ref="T103" ca="1">LEFT(_xlfn.XLOOKUP(T$80&amp;$K103,OFFSET(Pairings12!$C$6,($M$102-1)*gamesPerRound,0,gamesPerRound,1),OFFSET(Pairings12!$D$6,($M$102-1)*gamesPerRound,0,gamesPerRound,1),
_xlfn.XLOOKUP(T$80&amp;$K103,OFFSET(Pairings12!$D$6,($M$102-1)*gamesPerRound,0,gamesPerRound,1),OFFSET(Pairings12!$C$6,($M$102-1)*gamesPerRound,0,gamesPerRound,1),"")),1)</f>
        <v>K</v>
      </c>
      <c r="U103" s="2" t="str" cm="1">
        <f t="array" aca="1" ref="U103" ca="1">LEFT(_xlfn.XLOOKUP(U$80&amp;$K103,OFFSET(Pairings12!$C$6,($M$102-1)*gamesPerRound,0,gamesPerRound,1),OFFSET(Pairings12!$D$6,($M$102-1)*gamesPerRound,0,gamesPerRound,1),
_xlfn.XLOOKUP(U$80&amp;$K103,OFFSET(Pairings12!$D$6,($M$102-1)*gamesPerRound,0,gamesPerRound,1),OFFSET(Pairings12!$C$6,($M$102-1)*gamesPerRound,0,gamesPerRound,1),"")),1)</f>
        <v>D</v>
      </c>
      <c r="V103" s="2" t="str" cm="1">
        <f t="array" aca="1" ref="V103" ca="1">LEFT(_xlfn.XLOOKUP(V$80&amp;$K103,OFFSET(Pairings12!$C$6,($M$102-1)*gamesPerRound,0,gamesPerRound,1),OFFSET(Pairings12!$D$6,($M$102-1)*gamesPerRound,0,gamesPerRound,1),
_xlfn.XLOOKUP(V$80&amp;$K103,OFFSET(Pairings12!$D$6,($M$102-1)*gamesPerRound,0,gamesPerRound,1),OFFSET(Pairings12!$C$6,($M$102-1)*gamesPerRound,0,gamesPerRound,1),"")),1)</f>
        <v>F</v>
      </c>
      <c r="W103" s="2" t="str" cm="1">
        <f t="array" aca="1" ref="W103" ca="1">LEFT(_xlfn.XLOOKUP(W$80&amp;$K103,OFFSET(Pairings12!$C$6,($M$102-1)*gamesPerRound,0,gamesPerRound,1),OFFSET(Pairings12!$D$6,($M$102-1)*gamesPerRound,0,gamesPerRound,1),
_xlfn.XLOOKUP(W$80&amp;$K103,OFFSET(Pairings12!$D$6,($M$102-1)*gamesPerRound,0,gamesPerRound,1),OFFSET(Pairings12!$C$6,($M$102-1)*gamesPerRound,0,gamesPerRound,1),"")),1)</f>
        <v>L</v>
      </c>
      <c r="X103" s="2" t="str" cm="1">
        <f t="array" aca="1" ref="X103" ca="1">LEFT(_xlfn.XLOOKUP(X$80&amp;$K103,OFFSET(Pairings12!$C$6,($M$102-1)*gamesPerRound,0,gamesPerRound,1),OFFSET(Pairings12!$D$6,($M$102-1)*gamesPerRound,0,gamesPerRound,1),
_xlfn.XLOOKUP(X$80&amp;$K103,OFFSET(Pairings12!$D$6,($M$102-1)*gamesPerRound,0,gamesPerRound,1),OFFSET(Pairings12!$C$6,($M$102-1)*gamesPerRound,0,gamesPerRound,1),"")),1)</f>
        <v>G</v>
      </c>
      <c r="Y103" s="2" t="str" cm="1">
        <f t="array" aca="1" ref="Y103" ca="1">LEFT(_xlfn.XLOOKUP(Y$80&amp;$K103,OFFSET(Pairings12!$C$6,($M$102-1)*gamesPerRound,0,gamesPerRound,1),OFFSET(Pairings12!$D$6,($M$102-1)*gamesPerRound,0,gamesPerRound,1),
_xlfn.XLOOKUP(Y$80&amp;$K103,OFFSET(Pairings12!$D$6,($M$102-1)*gamesPerRound,0,gamesPerRound,1),OFFSET(Pairings12!$C$6,($M$102-1)*gamesPerRound,0,gamesPerRound,1),"")),1)</f>
        <v>J</v>
      </c>
    </row>
    <row r="104" spans="1:39">
      <c r="A104" s="2" t="str">
        <v>2</v>
      </c>
      <c r="B104" s="1" t="str">
        <v>G</v>
      </c>
      <c r="C104" s="1" t="str">
        <v>06</v>
      </c>
      <c r="D104" s="1" t="str">
        <v>E</v>
      </c>
      <c r="E104" s="1" t="str">
        <v>06</v>
      </c>
      <c r="F104" s="1" t="str">
        <f t="shared" si="53"/>
        <v/>
      </c>
      <c r="G104" s="1" t="str">
        <f t="shared" si="54"/>
        <v/>
      </c>
      <c r="H104" s="1" t="b">
        <v>0</v>
      </c>
      <c r="K104" s="3" t="s">
        <v>63</v>
      </c>
      <c r="N104" s="2" t="str" cm="1">
        <f t="array" aca="1" ref="N104" ca="1">LEFT(_xlfn.XLOOKUP(N$80&amp;$K104,OFFSET(Pairings12!$C$6,($M$102-1)*gamesPerRound,0,gamesPerRound,1),OFFSET(Pairings12!$D$6,($M$102-1)*gamesPerRound,0,gamesPerRound,1),
_xlfn.XLOOKUP(N$80&amp;$K104,OFFSET(Pairings12!$D$6,($M$102-1)*gamesPerRound,0,gamesPerRound,1),OFFSET(Pairings12!$C$6,($M$102-1)*gamesPerRound,0,gamesPerRound,1),"")),1)</f>
        <v>L</v>
      </c>
      <c r="O104" s="2" t="str" cm="1">
        <f t="array" aca="1" ref="O104" ca="1">LEFT(_xlfn.XLOOKUP(O$80&amp;$K104,OFFSET(Pairings12!$C$6,($M$102-1)*gamesPerRound,0,gamesPerRound,1),OFFSET(Pairings12!$D$6,($M$102-1)*gamesPerRound,0,gamesPerRound,1),
_xlfn.XLOOKUP(O$80&amp;$K104,OFFSET(Pairings12!$D$6,($M$102-1)*gamesPerRound,0,gamesPerRound,1),OFFSET(Pairings12!$C$6,($M$102-1)*gamesPerRound,0,gamesPerRound,1),"")),1)</f>
        <v>F</v>
      </c>
      <c r="P104" s="2" t="str" cm="1">
        <f t="array" aca="1" ref="P104" ca="1">LEFT(_xlfn.XLOOKUP(P$80&amp;$K104,OFFSET(Pairings12!$C$6,($M$102-1)*gamesPerRound,0,gamesPerRound,1),OFFSET(Pairings12!$D$6,($M$102-1)*gamesPerRound,0,gamesPerRound,1),
_xlfn.XLOOKUP(P$80&amp;$K104,OFFSET(Pairings12!$D$6,($M$102-1)*gamesPerRound,0,gamesPerRound,1),OFFSET(Pairings12!$C$6,($M$102-1)*gamesPerRound,0,gamesPerRound,1),"")),1)</f>
        <v>H</v>
      </c>
      <c r="Q104" s="2" t="str" cm="1">
        <f t="array" aca="1" ref="Q104" ca="1">LEFT(_xlfn.XLOOKUP(Q$80&amp;$K104,OFFSET(Pairings12!$C$6,($M$102-1)*gamesPerRound,0,gamesPerRound,1),OFFSET(Pairings12!$D$6,($M$102-1)*gamesPerRound,0,gamesPerRound,1),
_xlfn.XLOOKUP(Q$80&amp;$K104,OFFSET(Pairings12!$D$6,($M$102-1)*gamesPerRound,0,gamesPerRound,1),OFFSET(Pairings12!$C$6,($M$102-1)*gamesPerRound,0,gamesPerRound,1),"")),1)</f>
        <v>J</v>
      </c>
      <c r="R104" s="2" t="str" cm="1">
        <f t="array" aca="1" ref="R104" ca="1">LEFT(_xlfn.XLOOKUP(R$80&amp;$K104,OFFSET(Pairings12!$C$6,($M$102-1)*gamesPerRound,0,gamesPerRound,1),OFFSET(Pairings12!$D$6,($M$102-1)*gamesPerRound,0,gamesPerRound,1),
_xlfn.XLOOKUP(R$80&amp;$K104,OFFSET(Pairings12!$D$6,($M$102-1)*gamesPerRound,0,gamesPerRound,1),OFFSET(Pairings12!$C$6,($M$102-1)*gamesPerRound,0,gamesPerRound,1),"")),1)</f>
        <v>I</v>
      </c>
      <c r="S104" s="2" t="str" cm="1">
        <f t="array" aca="1" ref="S104" ca="1">LEFT(_xlfn.XLOOKUP(S$80&amp;$K104,OFFSET(Pairings12!$C$6,($M$102-1)*gamesPerRound,0,gamesPerRound,1),OFFSET(Pairings12!$D$6,($M$102-1)*gamesPerRound,0,gamesPerRound,1),
_xlfn.XLOOKUP(S$80&amp;$K104,OFFSET(Pairings12!$D$6,($M$102-1)*gamesPerRound,0,gamesPerRound,1),OFFSET(Pairings12!$C$6,($M$102-1)*gamesPerRound,0,gamesPerRound,1),"")),1)</f>
        <v>B</v>
      </c>
      <c r="T104" s="2" t="str" cm="1">
        <f t="array" aca="1" ref="T104" ca="1">LEFT(_xlfn.XLOOKUP(T$80&amp;$K104,OFFSET(Pairings12!$C$6,($M$102-1)*gamesPerRound,0,gamesPerRound,1),OFFSET(Pairings12!$D$6,($M$102-1)*gamesPerRound,0,gamesPerRound,1),
_xlfn.XLOOKUP(T$80&amp;$K104,OFFSET(Pairings12!$D$6,($M$102-1)*gamesPerRound,0,gamesPerRound,1),OFFSET(Pairings12!$C$6,($M$102-1)*gamesPerRound,0,gamesPerRound,1),"")),1)</f>
        <v>K</v>
      </c>
      <c r="U104" s="2" t="str" cm="1">
        <f t="array" aca="1" ref="U104" ca="1">LEFT(_xlfn.XLOOKUP(U$80&amp;$K104,OFFSET(Pairings12!$C$6,($M$102-1)*gamesPerRound,0,gamesPerRound,1),OFFSET(Pairings12!$D$6,($M$102-1)*gamesPerRound,0,gamesPerRound,1),
_xlfn.XLOOKUP(U$80&amp;$K104,OFFSET(Pairings12!$D$6,($M$102-1)*gamesPerRound,0,gamesPerRound,1),OFFSET(Pairings12!$C$6,($M$102-1)*gamesPerRound,0,gamesPerRound,1),"")),1)</f>
        <v>C</v>
      </c>
      <c r="V104" s="2" t="str" cm="1">
        <f t="array" aca="1" ref="V104" ca="1">LEFT(_xlfn.XLOOKUP(V$80&amp;$K104,OFFSET(Pairings12!$C$6,($M$102-1)*gamesPerRound,0,gamesPerRound,1),OFFSET(Pairings12!$D$6,($M$102-1)*gamesPerRound,0,gamesPerRound,1),
_xlfn.XLOOKUP(V$80&amp;$K104,OFFSET(Pairings12!$D$6,($M$102-1)*gamesPerRound,0,gamesPerRound,1),OFFSET(Pairings12!$C$6,($M$102-1)*gamesPerRound,0,gamesPerRound,1),"")),1)</f>
        <v>E</v>
      </c>
      <c r="W104" s="2" t="str" cm="1">
        <f t="array" aca="1" ref="W104" ca="1">LEFT(_xlfn.XLOOKUP(W$80&amp;$K104,OFFSET(Pairings12!$C$6,($M$102-1)*gamesPerRound,0,gamesPerRound,1),OFFSET(Pairings12!$D$6,($M$102-1)*gamesPerRound,0,gamesPerRound,1),
_xlfn.XLOOKUP(W$80&amp;$K104,OFFSET(Pairings12!$D$6,($M$102-1)*gamesPerRound,0,gamesPerRound,1),OFFSET(Pairings12!$C$6,($M$102-1)*gamesPerRound,0,gamesPerRound,1),"")),1)</f>
        <v>D</v>
      </c>
      <c r="X104" s="2" t="str" cm="1">
        <f t="array" aca="1" ref="X104" ca="1">LEFT(_xlfn.XLOOKUP(X$80&amp;$K104,OFFSET(Pairings12!$C$6,($M$102-1)*gamesPerRound,0,gamesPerRound,1),OFFSET(Pairings12!$D$6,($M$102-1)*gamesPerRound,0,gamesPerRound,1),
_xlfn.XLOOKUP(X$80&amp;$K104,OFFSET(Pairings12!$D$6,($M$102-1)*gamesPerRound,0,gamesPerRound,1),OFFSET(Pairings12!$C$6,($M$102-1)*gamesPerRound,0,gamesPerRound,1),"")),1)</f>
        <v>G</v>
      </c>
      <c r="Y104" s="2" t="str" cm="1">
        <f t="array" aca="1" ref="Y104" ca="1">LEFT(_xlfn.XLOOKUP(Y$80&amp;$K104,OFFSET(Pairings12!$C$6,($M$102-1)*gamesPerRound,0,gamesPerRound,1),OFFSET(Pairings12!$D$6,($M$102-1)*gamesPerRound,0,gamesPerRound,1),
_xlfn.XLOOKUP(Y$80&amp;$K104,OFFSET(Pairings12!$D$6,($M$102-1)*gamesPerRound,0,gamesPerRound,1),OFFSET(Pairings12!$C$6,($M$102-1)*gamesPerRound,0,gamesPerRound,1),"")),1)</f>
        <v>A</v>
      </c>
    </row>
    <row r="105" spans="1:39">
      <c r="A105" s="2" t="str">
        <v>2</v>
      </c>
      <c r="B105" s="1" t="str">
        <v>H</v>
      </c>
      <c r="C105" s="1" t="str">
        <v>06</v>
      </c>
      <c r="D105" s="1" t="str">
        <v>J</v>
      </c>
      <c r="E105" s="1" t="str">
        <v>06</v>
      </c>
      <c r="F105" s="1" t="str">
        <f t="shared" si="53"/>
        <v/>
      </c>
      <c r="G105" s="1" t="str">
        <f t="shared" si="54"/>
        <v/>
      </c>
      <c r="H105" s="1" t="b">
        <v>0</v>
      </c>
      <c r="K105" s="3" t="s">
        <v>64</v>
      </c>
      <c r="N105" s="2" t="str" cm="1">
        <f t="array" aca="1" ref="N105" ca="1">LEFT(_xlfn.XLOOKUP(N$80&amp;$K105,OFFSET(Pairings12!$C$6,($M$102-1)*gamesPerRound,0,gamesPerRound,1),OFFSET(Pairings12!$D$6,($M$102-1)*gamesPerRound,0,gamesPerRound,1),
_xlfn.XLOOKUP(N$80&amp;$K105,OFFSET(Pairings12!$D$6,($M$102-1)*gamesPerRound,0,gamesPerRound,1),OFFSET(Pairings12!$C$6,($M$102-1)*gamesPerRound,0,gamesPerRound,1),"")),1)</f>
        <v>L</v>
      </c>
      <c r="O105" s="2" t="str" cm="1">
        <f t="array" aca="1" ref="O105" ca="1">LEFT(_xlfn.XLOOKUP(O$80&amp;$K105,OFFSET(Pairings12!$C$6,($M$102-1)*gamesPerRound,0,gamesPerRound,1),OFFSET(Pairings12!$D$6,($M$102-1)*gamesPerRound,0,gamesPerRound,1),
_xlfn.XLOOKUP(O$80&amp;$K105,OFFSET(Pairings12!$D$6,($M$102-1)*gamesPerRound,0,gamesPerRound,1),OFFSET(Pairings12!$C$6,($M$102-1)*gamesPerRound,0,gamesPerRound,1),"")),1)</f>
        <v>D</v>
      </c>
      <c r="P105" s="2" t="str" cm="1">
        <f t="array" aca="1" ref="P105" ca="1">LEFT(_xlfn.XLOOKUP(P$80&amp;$K105,OFFSET(Pairings12!$C$6,($M$102-1)*gamesPerRound,0,gamesPerRound,1),OFFSET(Pairings12!$D$6,($M$102-1)*gamesPerRound,0,gamesPerRound,1),
_xlfn.XLOOKUP(P$80&amp;$K105,OFFSET(Pairings12!$D$6,($M$102-1)*gamesPerRound,0,gamesPerRound,1),OFFSET(Pairings12!$C$6,($M$102-1)*gamesPerRound,0,gamesPerRound,1),"")),1)</f>
        <v>H</v>
      </c>
      <c r="Q105" s="2" t="str" cm="1">
        <f t="array" aca="1" ref="Q105" ca="1">LEFT(_xlfn.XLOOKUP(Q$80&amp;$K105,OFFSET(Pairings12!$C$6,($M$102-1)*gamesPerRound,0,gamesPerRound,1),OFFSET(Pairings12!$D$6,($M$102-1)*gamesPerRound,0,gamesPerRound,1),
_xlfn.XLOOKUP(Q$80&amp;$K105,OFFSET(Pairings12!$D$6,($M$102-1)*gamesPerRound,0,gamesPerRound,1),OFFSET(Pairings12!$C$6,($M$102-1)*gamesPerRound,0,gamesPerRound,1),"")),1)</f>
        <v>B</v>
      </c>
      <c r="R105" s="2" t="str" cm="1">
        <f t="array" aca="1" ref="R105" ca="1">LEFT(_xlfn.XLOOKUP(R$80&amp;$K105,OFFSET(Pairings12!$C$6,($M$102-1)*gamesPerRound,0,gamesPerRound,1),OFFSET(Pairings12!$D$6,($M$102-1)*gamesPerRound,0,gamesPerRound,1),
_xlfn.XLOOKUP(R$80&amp;$K105,OFFSET(Pairings12!$D$6,($M$102-1)*gamesPerRound,0,gamesPerRound,1),OFFSET(Pairings12!$C$6,($M$102-1)*gamesPerRound,0,gamesPerRound,1),"")),1)</f>
        <v>F</v>
      </c>
      <c r="S105" s="2" t="str" cm="1">
        <f t="array" aca="1" ref="S105" ca="1">LEFT(_xlfn.XLOOKUP(S$80&amp;$K105,OFFSET(Pairings12!$C$6,($M$102-1)*gamesPerRound,0,gamesPerRound,1),OFFSET(Pairings12!$D$6,($M$102-1)*gamesPerRound,0,gamesPerRound,1),
_xlfn.XLOOKUP(S$80&amp;$K105,OFFSET(Pairings12!$D$6,($M$102-1)*gamesPerRound,0,gamesPerRound,1),OFFSET(Pairings12!$C$6,($M$102-1)*gamesPerRound,0,gamesPerRound,1),"")),1)</f>
        <v>E</v>
      </c>
      <c r="T105" s="2" t="str" cm="1">
        <f t="array" aca="1" ref="T105" ca="1">LEFT(_xlfn.XLOOKUP(T$80&amp;$K105,OFFSET(Pairings12!$C$6,($M$102-1)*gamesPerRound,0,gamesPerRound,1),OFFSET(Pairings12!$D$6,($M$102-1)*gamesPerRound,0,gamesPerRound,1),
_xlfn.XLOOKUP(T$80&amp;$K105,OFFSET(Pairings12!$D$6,($M$102-1)*gamesPerRound,0,gamesPerRound,1),OFFSET(Pairings12!$C$6,($M$102-1)*gamesPerRound,0,gamesPerRound,1),"")),1)</f>
        <v>J</v>
      </c>
      <c r="U105" s="2" t="str" cm="1">
        <f t="array" aca="1" ref="U105" ca="1">LEFT(_xlfn.XLOOKUP(U$80&amp;$K105,OFFSET(Pairings12!$C$6,($M$102-1)*gamesPerRound,0,gamesPerRound,1),OFFSET(Pairings12!$D$6,($M$102-1)*gamesPerRound,0,gamesPerRound,1),
_xlfn.XLOOKUP(U$80&amp;$K105,OFFSET(Pairings12!$D$6,($M$102-1)*gamesPerRound,0,gamesPerRound,1),OFFSET(Pairings12!$C$6,($M$102-1)*gamesPerRound,0,gamesPerRound,1),"")),1)</f>
        <v>C</v>
      </c>
      <c r="V105" s="2" t="str" cm="1">
        <f t="array" aca="1" ref="V105" ca="1">LEFT(_xlfn.XLOOKUP(V$80&amp;$K105,OFFSET(Pairings12!$C$6,($M$102-1)*gamesPerRound,0,gamesPerRound,1),OFFSET(Pairings12!$D$6,($M$102-1)*gamesPerRound,0,gamesPerRound,1),
_xlfn.XLOOKUP(V$80&amp;$K105,OFFSET(Pairings12!$D$6,($M$102-1)*gamesPerRound,0,gamesPerRound,1),OFFSET(Pairings12!$C$6,($M$102-1)*gamesPerRound,0,gamesPerRound,1),"")),1)</f>
        <v>K</v>
      </c>
      <c r="W105" s="2" t="str" cm="1">
        <f t="array" aca="1" ref="W105" ca="1">LEFT(_xlfn.XLOOKUP(W$80&amp;$K105,OFFSET(Pairings12!$C$6,($M$102-1)*gamesPerRound,0,gamesPerRound,1),OFFSET(Pairings12!$D$6,($M$102-1)*gamesPerRound,0,gamesPerRound,1),
_xlfn.XLOOKUP(W$80&amp;$K105,OFFSET(Pairings12!$D$6,($M$102-1)*gamesPerRound,0,gamesPerRound,1),OFFSET(Pairings12!$C$6,($M$102-1)*gamesPerRound,0,gamesPerRound,1),"")),1)</f>
        <v>G</v>
      </c>
      <c r="X105" s="2" t="str" cm="1">
        <f t="array" aca="1" ref="X105" ca="1">LEFT(_xlfn.XLOOKUP(X$80&amp;$K105,OFFSET(Pairings12!$C$6,($M$102-1)*gamesPerRound,0,gamesPerRound,1),OFFSET(Pairings12!$D$6,($M$102-1)*gamesPerRound,0,gamesPerRound,1),
_xlfn.XLOOKUP(X$80&amp;$K105,OFFSET(Pairings12!$D$6,($M$102-1)*gamesPerRound,0,gamesPerRound,1),OFFSET(Pairings12!$C$6,($M$102-1)*gamesPerRound,0,gamesPerRound,1),"")),1)</f>
        <v>I</v>
      </c>
      <c r="Y105" s="2" t="str" cm="1">
        <f t="array" aca="1" ref="Y105" ca="1">LEFT(_xlfn.XLOOKUP(Y$80&amp;$K105,OFFSET(Pairings12!$C$6,($M$102-1)*gamesPerRound,0,gamesPerRound,1),OFFSET(Pairings12!$D$6,($M$102-1)*gamesPerRound,0,gamesPerRound,1),
_xlfn.XLOOKUP(Y$80&amp;$K105,OFFSET(Pairings12!$D$6,($M$102-1)*gamesPerRound,0,gamesPerRound,1),OFFSET(Pairings12!$C$6,($M$102-1)*gamesPerRound,0,gamesPerRound,1),"")),1)</f>
        <v>A</v>
      </c>
    </row>
    <row r="106" spans="1:39">
      <c r="A106" s="2" t="str">
        <v>2</v>
      </c>
      <c r="B106" s="1" t="str">
        <v>L</v>
      </c>
      <c r="C106" s="1" t="str">
        <v>06</v>
      </c>
      <c r="D106" s="1" t="str">
        <v>C</v>
      </c>
      <c r="E106" s="1" t="str">
        <v>06</v>
      </c>
      <c r="F106" s="1" t="str">
        <f t="shared" si="53"/>
        <v/>
      </c>
      <c r="G106" s="1" t="str">
        <f t="shared" si="54"/>
        <v/>
      </c>
      <c r="H106" s="1" t="b">
        <v>0</v>
      </c>
      <c r="K106" s="3" t="s">
        <v>65</v>
      </c>
      <c r="N106" s="2" t="str" cm="1">
        <f t="array" aca="1" ref="N106" ca="1">LEFT(_xlfn.XLOOKUP(N$80&amp;$K106,OFFSET(Pairings12!$C$6,($M$102-1)*gamesPerRound,0,gamesPerRound,1),OFFSET(Pairings12!$D$6,($M$102-1)*gamesPerRound,0,gamesPerRound,1),
_xlfn.XLOOKUP(N$80&amp;$K106,OFFSET(Pairings12!$D$6,($M$102-1)*gamesPerRound,0,gamesPerRound,1),OFFSET(Pairings12!$C$6,($M$102-1)*gamesPerRound,0,gamesPerRound,1),"")),1)</f>
        <v>B</v>
      </c>
      <c r="O106" s="2" t="str" cm="1">
        <f t="array" aca="1" ref="O106" ca="1">LEFT(_xlfn.XLOOKUP(O$80&amp;$K106,OFFSET(Pairings12!$C$6,($M$102-1)*gamesPerRound,0,gamesPerRound,1),OFFSET(Pairings12!$D$6,($M$102-1)*gamesPerRound,0,gamesPerRound,1),
_xlfn.XLOOKUP(O$80&amp;$K106,OFFSET(Pairings12!$D$6,($M$102-1)*gamesPerRound,0,gamesPerRound,1),OFFSET(Pairings12!$C$6,($M$102-1)*gamesPerRound,0,gamesPerRound,1),"")),1)</f>
        <v>A</v>
      </c>
      <c r="P106" s="2" t="str" cm="1">
        <f t="array" aca="1" ref="P106" ca="1">LEFT(_xlfn.XLOOKUP(P$80&amp;$K106,OFFSET(Pairings12!$C$6,($M$102-1)*gamesPerRound,0,gamesPerRound,1),OFFSET(Pairings12!$D$6,($M$102-1)*gamesPerRound,0,gamesPerRound,1),
_xlfn.XLOOKUP(P$80&amp;$K106,OFFSET(Pairings12!$D$6,($M$102-1)*gamesPerRound,0,gamesPerRound,1),OFFSET(Pairings12!$C$6,($M$102-1)*gamesPerRound,0,gamesPerRound,1),"")),1)</f>
        <v>J</v>
      </c>
      <c r="Q106" s="2" t="str" cm="1">
        <f t="array" aca="1" ref="Q106" ca="1">LEFT(_xlfn.XLOOKUP(Q$80&amp;$K106,OFFSET(Pairings12!$C$6,($M$102-1)*gamesPerRound,0,gamesPerRound,1),OFFSET(Pairings12!$D$6,($M$102-1)*gamesPerRound,0,gamesPerRound,1),
_xlfn.XLOOKUP(Q$80&amp;$K106,OFFSET(Pairings12!$D$6,($M$102-1)*gamesPerRound,0,gamesPerRound,1),OFFSET(Pairings12!$C$6,($M$102-1)*gamesPerRound,0,gamesPerRound,1),"")),1)</f>
        <v>L</v>
      </c>
      <c r="R106" s="2" t="str" cm="1">
        <f t="array" aca="1" ref="R106" ca="1">LEFT(_xlfn.XLOOKUP(R$80&amp;$K106,OFFSET(Pairings12!$C$6,($M$102-1)*gamesPerRound,0,gamesPerRound,1),OFFSET(Pairings12!$D$6,($M$102-1)*gamesPerRound,0,gamesPerRound,1),
_xlfn.XLOOKUP(R$80&amp;$K106,OFFSET(Pairings12!$D$6,($M$102-1)*gamesPerRound,0,gamesPerRound,1),OFFSET(Pairings12!$C$6,($M$102-1)*gamesPerRound,0,gamesPerRound,1),"")),1)</f>
        <v>H</v>
      </c>
      <c r="S106" s="2" t="str" cm="1">
        <f t="array" aca="1" ref="S106" ca="1">LEFT(_xlfn.XLOOKUP(S$80&amp;$K106,OFFSET(Pairings12!$C$6,($M$102-1)*gamesPerRound,0,gamesPerRound,1),OFFSET(Pairings12!$D$6,($M$102-1)*gamesPerRound,0,gamesPerRound,1),
_xlfn.XLOOKUP(S$80&amp;$K106,OFFSET(Pairings12!$D$6,($M$102-1)*gamesPerRound,0,gamesPerRound,1),OFFSET(Pairings12!$C$6,($M$102-1)*gamesPerRound,0,gamesPerRound,1),"")),1)</f>
        <v>G</v>
      </c>
      <c r="T106" s="2" t="str" cm="1">
        <f t="array" aca="1" ref="T106" ca="1">LEFT(_xlfn.XLOOKUP(T$80&amp;$K106,OFFSET(Pairings12!$C$6,($M$102-1)*gamesPerRound,0,gamesPerRound,1),OFFSET(Pairings12!$D$6,($M$102-1)*gamesPerRound,0,gamesPerRound,1),
_xlfn.XLOOKUP(T$80&amp;$K106,OFFSET(Pairings12!$D$6,($M$102-1)*gamesPerRound,0,gamesPerRound,1),OFFSET(Pairings12!$C$6,($M$102-1)*gamesPerRound,0,gamesPerRound,1),"")),1)</f>
        <v>F</v>
      </c>
      <c r="U106" s="2" t="str" cm="1">
        <f t="array" aca="1" ref="U106" ca="1">LEFT(_xlfn.XLOOKUP(U$80&amp;$K106,OFFSET(Pairings12!$C$6,($M$102-1)*gamesPerRound,0,gamesPerRound,1),OFFSET(Pairings12!$D$6,($M$102-1)*gamesPerRound,0,gamesPerRound,1),
_xlfn.XLOOKUP(U$80&amp;$K106,OFFSET(Pairings12!$D$6,($M$102-1)*gamesPerRound,0,gamesPerRound,1),OFFSET(Pairings12!$C$6,($M$102-1)*gamesPerRound,0,gamesPerRound,1),"")),1)</f>
        <v>E</v>
      </c>
      <c r="V106" s="2" t="str" cm="1">
        <f t="array" aca="1" ref="V106" ca="1">LEFT(_xlfn.XLOOKUP(V$80&amp;$K106,OFFSET(Pairings12!$C$6,($M$102-1)*gamesPerRound,0,gamesPerRound,1),OFFSET(Pairings12!$D$6,($M$102-1)*gamesPerRound,0,gamesPerRound,1),
_xlfn.XLOOKUP(V$80&amp;$K106,OFFSET(Pairings12!$D$6,($M$102-1)*gamesPerRound,0,gamesPerRound,1),OFFSET(Pairings12!$C$6,($M$102-1)*gamesPerRound,0,gamesPerRound,1),"")),1)</f>
        <v>K</v>
      </c>
      <c r="W106" s="2" t="str" cm="1">
        <f t="array" aca="1" ref="W106" ca="1">LEFT(_xlfn.XLOOKUP(W$80&amp;$K106,OFFSET(Pairings12!$C$6,($M$102-1)*gamesPerRound,0,gamesPerRound,1),OFFSET(Pairings12!$D$6,($M$102-1)*gamesPerRound,0,gamesPerRound,1),
_xlfn.XLOOKUP(W$80&amp;$K106,OFFSET(Pairings12!$D$6,($M$102-1)*gamesPerRound,0,gamesPerRound,1),OFFSET(Pairings12!$C$6,($M$102-1)*gamesPerRound,0,gamesPerRound,1),"")),1)</f>
        <v>C</v>
      </c>
      <c r="X106" s="2" t="str" cm="1">
        <f t="array" aca="1" ref="X106" ca="1">LEFT(_xlfn.XLOOKUP(X$80&amp;$K106,OFFSET(Pairings12!$C$6,($M$102-1)*gamesPerRound,0,gamesPerRound,1),OFFSET(Pairings12!$D$6,($M$102-1)*gamesPerRound,0,gamesPerRound,1),
_xlfn.XLOOKUP(X$80&amp;$K106,OFFSET(Pairings12!$D$6,($M$102-1)*gamesPerRound,0,gamesPerRound,1),OFFSET(Pairings12!$C$6,($M$102-1)*gamesPerRound,0,gamesPerRound,1),"")),1)</f>
        <v>I</v>
      </c>
      <c r="Y106" s="2" t="str" cm="1">
        <f t="array" aca="1" ref="Y106" ca="1">LEFT(_xlfn.XLOOKUP(Y$80&amp;$K106,OFFSET(Pairings12!$C$6,($M$102-1)*gamesPerRound,0,gamesPerRound,1),OFFSET(Pairings12!$D$6,($M$102-1)*gamesPerRound,0,gamesPerRound,1),
_xlfn.XLOOKUP(Y$80&amp;$K106,OFFSET(Pairings12!$D$6,($M$102-1)*gamesPerRound,0,gamesPerRound,1),OFFSET(Pairings12!$C$6,($M$102-1)*gamesPerRound,0,gamesPerRound,1),"")),1)</f>
        <v>D</v>
      </c>
    </row>
    <row r="107" spans="1:39">
      <c r="A107" s="2" t="str">
        <v>2</v>
      </c>
      <c r="B107" s="1" t="str">
        <v>D</v>
      </c>
      <c r="C107" s="1" t="str">
        <v>07</v>
      </c>
      <c r="D107" s="1" t="str">
        <v>A</v>
      </c>
      <c r="E107" s="1" t="str">
        <v>07</v>
      </c>
      <c r="F107" s="1" t="str">
        <f t="shared" ref="F107:F138" si="56">IF(E107&lt;C107,B107&amp;"."&amp;C107,IF(C107&lt;E107,D107&amp;"."&amp;E107,""))</f>
        <v/>
      </c>
      <c r="G107" s="1" t="str">
        <f t="shared" ref="G107:G139" si="57">IF(E107&gt;C107,B107&amp;"."&amp;C107,IF(C107&gt;E107,D107&amp;"."&amp;E107,""))</f>
        <v/>
      </c>
      <c r="H107" s="1" t="b">
        <v>0</v>
      </c>
      <c r="K107" s="3" t="s">
        <v>66</v>
      </c>
      <c r="N107" s="2" t="str" cm="1">
        <f t="array" aca="1" ref="N107" ca="1">LEFT(_xlfn.XLOOKUP(N$80&amp;$K107,OFFSET(Pairings12!$C$6,($M$102-1)*gamesPerRound,0,gamesPerRound,1),OFFSET(Pairings12!$D$6,($M$102-1)*gamesPerRound,0,gamesPerRound,1),
_xlfn.XLOOKUP(N$80&amp;$K107,OFFSET(Pairings12!$D$6,($M$102-1)*gamesPerRound,0,gamesPerRound,1),OFFSET(Pairings12!$C$6,($M$102-1)*gamesPerRound,0,gamesPerRound,1),"")),1)</f>
        <v>K</v>
      </c>
      <c r="O107" s="2" t="str" cm="1">
        <f t="array" aca="1" ref="O107" ca="1">LEFT(_xlfn.XLOOKUP(O$80&amp;$K107,OFFSET(Pairings12!$C$6,($M$102-1)*gamesPerRound,0,gamesPerRound,1),OFFSET(Pairings12!$D$6,($M$102-1)*gamesPerRound,0,gamesPerRound,1),
_xlfn.XLOOKUP(O$80&amp;$K107,OFFSET(Pairings12!$D$6,($M$102-1)*gamesPerRound,0,gamesPerRound,1),OFFSET(Pairings12!$C$6,($M$102-1)*gamesPerRound,0,gamesPerRound,1),"")),1)</f>
        <v>L</v>
      </c>
      <c r="P107" s="2" t="str" cm="1">
        <f t="array" aca="1" ref="P107" ca="1">LEFT(_xlfn.XLOOKUP(P$80&amp;$K107,OFFSET(Pairings12!$C$6,($M$102-1)*gamesPerRound,0,gamesPerRound,1),OFFSET(Pairings12!$D$6,($M$102-1)*gamesPerRound,0,gamesPerRound,1),
_xlfn.XLOOKUP(P$80&amp;$K107,OFFSET(Pairings12!$D$6,($M$102-1)*gamesPerRound,0,gamesPerRound,1),OFFSET(Pairings12!$C$6,($M$102-1)*gamesPerRound,0,gamesPerRound,1),"")),1)</f>
        <v>F</v>
      </c>
      <c r="Q107" s="2" t="str" cm="1">
        <f t="array" aca="1" ref="Q107" ca="1">LEFT(_xlfn.XLOOKUP(Q$80&amp;$K107,OFFSET(Pairings12!$C$6,($M$102-1)*gamesPerRound,0,gamesPerRound,1),OFFSET(Pairings12!$D$6,($M$102-1)*gamesPerRound,0,gamesPerRound,1),
_xlfn.XLOOKUP(Q$80&amp;$K107,OFFSET(Pairings12!$D$6,($M$102-1)*gamesPerRound,0,gamesPerRound,1),OFFSET(Pairings12!$C$6,($M$102-1)*gamesPerRound,0,gamesPerRound,1),"")),1)</f>
        <v>H</v>
      </c>
      <c r="R107" s="2" t="str" cm="1">
        <f t="array" aca="1" ref="R107" ca="1">LEFT(_xlfn.XLOOKUP(R$80&amp;$K107,OFFSET(Pairings12!$C$6,($M$102-1)*gamesPerRound,0,gamesPerRound,1),OFFSET(Pairings12!$D$6,($M$102-1)*gamesPerRound,0,gamesPerRound,1),
_xlfn.XLOOKUP(R$80&amp;$K107,OFFSET(Pairings12!$D$6,($M$102-1)*gamesPerRound,0,gamesPerRound,1),OFFSET(Pairings12!$C$6,($M$102-1)*gamesPerRound,0,gamesPerRound,1),"")),1)</f>
        <v>G</v>
      </c>
      <c r="S107" s="2" t="str" cm="1">
        <f t="array" aca="1" ref="S107" ca="1">LEFT(_xlfn.XLOOKUP(S$80&amp;$K107,OFFSET(Pairings12!$C$6,($M$102-1)*gamesPerRound,0,gamesPerRound,1),OFFSET(Pairings12!$D$6,($M$102-1)*gamesPerRound,0,gamesPerRound,1),
_xlfn.XLOOKUP(S$80&amp;$K107,OFFSET(Pairings12!$D$6,($M$102-1)*gamesPerRound,0,gamesPerRound,1),OFFSET(Pairings12!$C$6,($M$102-1)*gamesPerRound,0,gamesPerRound,1),"")),1)</f>
        <v>C</v>
      </c>
      <c r="T107" s="2" t="str" cm="1">
        <f t="array" aca="1" ref="T107" ca="1">LEFT(_xlfn.XLOOKUP(T$80&amp;$K107,OFFSET(Pairings12!$C$6,($M$102-1)*gamesPerRound,0,gamesPerRound,1),OFFSET(Pairings12!$D$6,($M$102-1)*gamesPerRound,0,gamesPerRound,1),
_xlfn.XLOOKUP(T$80&amp;$K107,OFFSET(Pairings12!$D$6,($M$102-1)*gamesPerRound,0,gamesPerRound,1),OFFSET(Pairings12!$C$6,($M$102-1)*gamesPerRound,0,gamesPerRound,1),"")),1)</f>
        <v>E</v>
      </c>
      <c r="U107" s="2" t="str" cm="1">
        <f t="array" aca="1" ref="U107" ca="1">LEFT(_xlfn.XLOOKUP(U$80&amp;$K107,OFFSET(Pairings12!$C$6,($M$102-1)*gamesPerRound,0,gamesPerRound,1),OFFSET(Pairings12!$D$6,($M$102-1)*gamesPerRound,0,gamesPerRound,1),
_xlfn.XLOOKUP(U$80&amp;$K107,OFFSET(Pairings12!$D$6,($M$102-1)*gamesPerRound,0,gamesPerRound,1),OFFSET(Pairings12!$C$6,($M$102-1)*gamesPerRound,0,gamesPerRound,1),"")),1)</f>
        <v>D</v>
      </c>
      <c r="V107" s="2" t="str" cm="1">
        <f t="array" aca="1" ref="V107" ca="1">LEFT(_xlfn.XLOOKUP(V$80&amp;$K107,OFFSET(Pairings12!$C$6,($M$102-1)*gamesPerRound,0,gamesPerRound,1),OFFSET(Pairings12!$D$6,($M$102-1)*gamesPerRound,0,gamesPerRound,1),
_xlfn.XLOOKUP(V$80&amp;$K107,OFFSET(Pairings12!$D$6,($M$102-1)*gamesPerRound,0,gamesPerRound,1),OFFSET(Pairings12!$C$6,($M$102-1)*gamesPerRound,0,gamesPerRound,1),"")),1)</f>
        <v>J</v>
      </c>
      <c r="W107" s="2" t="str" cm="1">
        <f t="array" aca="1" ref="W107" ca="1">LEFT(_xlfn.XLOOKUP(W$80&amp;$K107,OFFSET(Pairings12!$C$6,($M$102-1)*gamesPerRound,0,gamesPerRound,1),OFFSET(Pairings12!$D$6,($M$102-1)*gamesPerRound,0,gamesPerRound,1),
_xlfn.XLOOKUP(W$80&amp;$K107,OFFSET(Pairings12!$D$6,($M$102-1)*gamesPerRound,0,gamesPerRound,1),OFFSET(Pairings12!$C$6,($M$102-1)*gamesPerRound,0,gamesPerRound,1),"")),1)</f>
        <v>I</v>
      </c>
      <c r="X107" s="2" t="str" cm="1">
        <f t="array" aca="1" ref="X107" ca="1">LEFT(_xlfn.XLOOKUP(X$80&amp;$K107,OFFSET(Pairings12!$C$6,($M$102-1)*gamesPerRound,0,gamesPerRound,1),OFFSET(Pairings12!$D$6,($M$102-1)*gamesPerRound,0,gamesPerRound,1),
_xlfn.XLOOKUP(X$80&amp;$K107,OFFSET(Pairings12!$D$6,($M$102-1)*gamesPerRound,0,gamesPerRound,1),OFFSET(Pairings12!$C$6,($M$102-1)*gamesPerRound,0,gamesPerRound,1),"")),1)</f>
        <v>A</v>
      </c>
      <c r="Y107" s="2" t="str" cm="1">
        <f t="array" aca="1" ref="Y107" ca="1">LEFT(_xlfn.XLOOKUP(Y$80&amp;$K107,OFFSET(Pairings12!$C$6,($M$102-1)*gamesPerRound,0,gamesPerRound,1),OFFSET(Pairings12!$D$6,($M$102-1)*gamesPerRound,0,gamesPerRound,1),
_xlfn.XLOOKUP(Y$80&amp;$K107,OFFSET(Pairings12!$D$6,($M$102-1)*gamesPerRound,0,gamesPerRound,1),OFFSET(Pairings12!$C$6,($M$102-1)*gamesPerRound,0,gamesPerRound,1),"")),1)</f>
        <v>B</v>
      </c>
    </row>
    <row r="108" spans="1:39">
      <c r="A108" s="2" t="str">
        <v>2</v>
      </c>
      <c r="B108" s="1" t="str">
        <v>F</v>
      </c>
      <c r="C108" s="1" t="str">
        <v>07</v>
      </c>
      <c r="D108" s="1" t="str">
        <v>K</v>
      </c>
      <c r="E108" s="1" t="str">
        <v>07</v>
      </c>
      <c r="F108" s="1" t="str">
        <f t="shared" si="56"/>
        <v/>
      </c>
      <c r="G108" s="1" t="str">
        <f t="shared" si="57"/>
        <v/>
      </c>
      <c r="H108" s="1" t="b">
        <v>0</v>
      </c>
      <c r="K108" s="3" t="s">
        <v>67</v>
      </c>
      <c r="N108" s="2" t="str" cm="1">
        <f t="array" aca="1" ref="N108" ca="1">LEFT(_xlfn.XLOOKUP(N$80&amp;$K108,OFFSET(Pairings12!$C$6,($M$102-1)*gamesPerRound,0,gamesPerRound,1),OFFSET(Pairings12!$D$6,($M$102-1)*gamesPerRound,0,gamesPerRound,1),
_xlfn.XLOOKUP(N$80&amp;$K108,OFFSET(Pairings12!$D$6,($M$102-1)*gamesPerRound,0,gamesPerRound,1),OFFSET(Pairings12!$C$6,($M$102-1)*gamesPerRound,0,gamesPerRound,1),"")),1)</f>
        <v>I</v>
      </c>
      <c r="O108" s="2" t="str" cm="1">
        <f t="array" aca="1" ref="O108" ca="1">LEFT(_xlfn.XLOOKUP(O$80&amp;$K108,OFFSET(Pairings12!$C$6,($M$102-1)*gamesPerRound,0,gamesPerRound,1),OFFSET(Pairings12!$D$6,($M$102-1)*gamesPerRound,0,gamesPerRound,1),
_xlfn.XLOOKUP(O$80&amp;$K108,OFFSET(Pairings12!$D$6,($M$102-1)*gamesPerRound,0,gamesPerRound,1),OFFSET(Pairings12!$C$6,($M$102-1)*gamesPerRound,0,gamesPerRound,1),"")),1)</f>
        <v>K</v>
      </c>
      <c r="P108" s="2" t="str" cm="1">
        <f t="array" aca="1" ref="P108" ca="1">LEFT(_xlfn.XLOOKUP(P$80&amp;$K108,OFFSET(Pairings12!$C$6,($M$102-1)*gamesPerRound,0,gamesPerRound,1),OFFSET(Pairings12!$D$6,($M$102-1)*gamesPerRound,0,gamesPerRound,1),
_xlfn.XLOOKUP(P$80&amp;$K108,OFFSET(Pairings12!$D$6,($M$102-1)*gamesPerRound,0,gamesPerRound,1),OFFSET(Pairings12!$C$6,($M$102-1)*gamesPerRound,0,gamesPerRound,1),"")),1)</f>
        <v>D</v>
      </c>
      <c r="Q108" s="2" t="str" cm="1">
        <f t="array" aca="1" ref="Q108" ca="1">LEFT(_xlfn.XLOOKUP(Q$80&amp;$K108,OFFSET(Pairings12!$C$6,($M$102-1)*gamesPerRound,0,gamesPerRound,1),OFFSET(Pairings12!$D$6,($M$102-1)*gamesPerRound,0,gamesPerRound,1),
_xlfn.XLOOKUP(Q$80&amp;$K108,OFFSET(Pairings12!$D$6,($M$102-1)*gamesPerRound,0,gamesPerRound,1),OFFSET(Pairings12!$C$6,($M$102-1)*gamesPerRound,0,gamesPerRound,1),"")),1)</f>
        <v>C</v>
      </c>
      <c r="R108" s="2" t="str" cm="1">
        <f t="array" aca="1" ref="R108" ca="1">LEFT(_xlfn.XLOOKUP(R$80&amp;$K108,OFFSET(Pairings12!$C$6,($M$102-1)*gamesPerRound,0,gamesPerRound,1),OFFSET(Pairings12!$D$6,($M$102-1)*gamesPerRound,0,gamesPerRound,1),
_xlfn.XLOOKUP(R$80&amp;$K108,OFFSET(Pairings12!$D$6,($M$102-1)*gamesPerRound,0,gamesPerRound,1),OFFSET(Pairings12!$C$6,($M$102-1)*gamesPerRound,0,gamesPerRound,1),"")),1)</f>
        <v>L</v>
      </c>
      <c r="S108" s="2" t="str" cm="1">
        <f t="array" aca="1" ref="S108" ca="1">LEFT(_xlfn.XLOOKUP(S$80&amp;$K108,OFFSET(Pairings12!$C$6,($M$102-1)*gamesPerRound,0,gamesPerRound,1),OFFSET(Pairings12!$D$6,($M$102-1)*gamesPerRound,0,gamesPerRound,1),
_xlfn.XLOOKUP(S$80&amp;$K108,OFFSET(Pairings12!$D$6,($M$102-1)*gamesPerRound,0,gamesPerRound,1),OFFSET(Pairings12!$C$6,($M$102-1)*gamesPerRound,0,gamesPerRound,1),"")),1)</f>
        <v>H</v>
      </c>
      <c r="T108" s="2" t="str" cm="1">
        <f t="array" aca="1" ref="T108" ca="1">LEFT(_xlfn.XLOOKUP(T$80&amp;$K108,OFFSET(Pairings12!$C$6,($M$102-1)*gamesPerRound,0,gamesPerRound,1),OFFSET(Pairings12!$D$6,($M$102-1)*gamesPerRound,0,gamesPerRound,1),
_xlfn.XLOOKUP(T$80&amp;$K108,OFFSET(Pairings12!$D$6,($M$102-1)*gamesPerRound,0,gamesPerRound,1),OFFSET(Pairings12!$C$6,($M$102-1)*gamesPerRound,0,gamesPerRound,1),"")),1)</f>
        <v>J</v>
      </c>
      <c r="U108" s="2" t="str" cm="1">
        <f t="array" aca="1" ref="U108" ca="1">LEFT(_xlfn.XLOOKUP(U$80&amp;$K108,OFFSET(Pairings12!$C$6,($M$102-1)*gamesPerRound,0,gamesPerRound,1),OFFSET(Pairings12!$D$6,($M$102-1)*gamesPerRound,0,gamesPerRound,1),
_xlfn.XLOOKUP(U$80&amp;$K108,OFFSET(Pairings12!$D$6,($M$102-1)*gamesPerRound,0,gamesPerRound,1),OFFSET(Pairings12!$C$6,($M$102-1)*gamesPerRound,0,gamesPerRound,1),"")),1)</f>
        <v>F</v>
      </c>
      <c r="V108" s="2" t="str" cm="1">
        <f t="array" aca="1" ref="V108" ca="1">LEFT(_xlfn.XLOOKUP(V$80&amp;$K108,OFFSET(Pairings12!$C$6,($M$102-1)*gamesPerRound,0,gamesPerRound,1),OFFSET(Pairings12!$D$6,($M$102-1)*gamesPerRound,0,gamesPerRound,1),
_xlfn.XLOOKUP(V$80&amp;$K108,OFFSET(Pairings12!$D$6,($M$102-1)*gamesPerRound,0,gamesPerRound,1),OFFSET(Pairings12!$C$6,($M$102-1)*gamesPerRound,0,gamesPerRound,1),"")),1)</f>
        <v>A</v>
      </c>
      <c r="W108" s="2" t="str" cm="1">
        <f t="array" aca="1" ref="W108" ca="1">LEFT(_xlfn.XLOOKUP(W$80&amp;$K108,OFFSET(Pairings12!$C$6,($M$102-1)*gamesPerRound,0,gamesPerRound,1),OFFSET(Pairings12!$D$6,($M$102-1)*gamesPerRound,0,gamesPerRound,1),
_xlfn.XLOOKUP(W$80&amp;$K108,OFFSET(Pairings12!$D$6,($M$102-1)*gamesPerRound,0,gamesPerRound,1),OFFSET(Pairings12!$C$6,($M$102-1)*gamesPerRound,0,gamesPerRound,1),"")),1)</f>
        <v>G</v>
      </c>
      <c r="X108" s="2" t="str" cm="1">
        <f t="array" aca="1" ref="X108" ca="1">LEFT(_xlfn.XLOOKUP(X$80&amp;$K108,OFFSET(Pairings12!$C$6,($M$102-1)*gamesPerRound,0,gamesPerRound,1),OFFSET(Pairings12!$D$6,($M$102-1)*gamesPerRound,0,gamesPerRound,1),
_xlfn.XLOOKUP(X$80&amp;$K108,OFFSET(Pairings12!$D$6,($M$102-1)*gamesPerRound,0,gamesPerRound,1),OFFSET(Pairings12!$C$6,($M$102-1)*gamesPerRound,0,gamesPerRound,1),"")),1)</f>
        <v>B</v>
      </c>
      <c r="Y108" s="2" t="str" cm="1">
        <f t="array" aca="1" ref="Y108" ca="1">LEFT(_xlfn.XLOOKUP(Y$80&amp;$K108,OFFSET(Pairings12!$C$6,($M$102-1)*gamesPerRound,0,gamesPerRound,1),OFFSET(Pairings12!$D$6,($M$102-1)*gamesPerRound,0,gamesPerRound,1),
_xlfn.XLOOKUP(Y$80&amp;$K108,OFFSET(Pairings12!$D$6,($M$102-1)*gamesPerRound,0,gamesPerRound,1),OFFSET(Pairings12!$C$6,($M$102-1)*gamesPerRound,0,gamesPerRound,1),"")),1)</f>
        <v>E</v>
      </c>
    </row>
    <row r="109" spans="1:39">
      <c r="A109" s="2" t="str">
        <v>2</v>
      </c>
      <c r="B109" s="1" t="str">
        <v>G</v>
      </c>
      <c r="C109" s="1" t="str">
        <v>07</v>
      </c>
      <c r="D109" s="1" t="str">
        <v>C</v>
      </c>
      <c r="E109" s="1" t="str">
        <v>07</v>
      </c>
      <c r="F109" s="1" t="str">
        <f t="shared" si="56"/>
        <v/>
      </c>
      <c r="G109" s="1" t="str">
        <f t="shared" si="57"/>
        <v/>
      </c>
      <c r="H109" s="1" t="b">
        <v>0</v>
      </c>
      <c r="K109" s="3" t="s">
        <v>68</v>
      </c>
      <c r="N109" s="2" t="str" cm="1">
        <f t="array" aca="1" ref="N109" ca="1">LEFT(_xlfn.XLOOKUP(N$80&amp;$K109,OFFSET(Pairings12!$C$6,($M$102-1)*gamesPerRound,0,gamesPerRound,1),OFFSET(Pairings12!$D$6,($M$102-1)*gamesPerRound,0,gamesPerRound,1),
_xlfn.XLOOKUP(N$80&amp;$K109,OFFSET(Pairings12!$D$6,($M$102-1)*gamesPerRound,0,gamesPerRound,1),OFFSET(Pairings12!$C$6,($M$102-1)*gamesPerRound,0,gamesPerRound,1),"")),1)</f>
        <v>J</v>
      </c>
      <c r="O109" s="2" t="str" cm="1">
        <f t="array" aca="1" ref="O109" ca="1">LEFT(_xlfn.XLOOKUP(O$80&amp;$K109,OFFSET(Pairings12!$C$6,($M$102-1)*gamesPerRound,0,gamesPerRound,1),OFFSET(Pairings12!$D$6,($M$102-1)*gamesPerRound,0,gamesPerRound,1),
_xlfn.XLOOKUP(O$80&amp;$K109,OFFSET(Pairings12!$D$6,($M$102-1)*gamesPerRound,0,gamesPerRound,1),OFFSET(Pairings12!$C$6,($M$102-1)*gamesPerRound,0,gamesPerRound,1),"")),1)</f>
        <v>G</v>
      </c>
      <c r="P109" s="2" t="str" cm="1">
        <f t="array" aca="1" ref="P109" ca="1">LEFT(_xlfn.XLOOKUP(P$80&amp;$K109,OFFSET(Pairings12!$C$6,($M$102-1)*gamesPerRound,0,gamesPerRound,1),OFFSET(Pairings12!$D$6,($M$102-1)*gamesPerRound,0,gamesPerRound,1),
_xlfn.XLOOKUP(P$80&amp;$K109,OFFSET(Pairings12!$D$6,($M$102-1)*gamesPerRound,0,gamesPerRound,1),OFFSET(Pairings12!$C$6,($M$102-1)*gamesPerRound,0,gamesPerRound,1),"")),1)</f>
        <v>H</v>
      </c>
      <c r="Q109" s="2" t="str" cm="1">
        <f t="array" aca="1" ref="Q109" ca="1">LEFT(_xlfn.XLOOKUP(Q$80&amp;$K109,OFFSET(Pairings12!$C$6,($M$102-1)*gamesPerRound,0,gamesPerRound,1),OFFSET(Pairings12!$D$6,($M$102-1)*gamesPerRound,0,gamesPerRound,1),
_xlfn.XLOOKUP(Q$80&amp;$K109,OFFSET(Pairings12!$D$6,($M$102-1)*gamesPerRound,0,gamesPerRound,1),OFFSET(Pairings12!$C$6,($M$102-1)*gamesPerRound,0,gamesPerRound,1),"")),1)</f>
        <v>E</v>
      </c>
      <c r="R109" s="2" t="str" cm="1">
        <f t="array" aca="1" ref="R109" ca="1">LEFT(_xlfn.XLOOKUP(R$80&amp;$K109,OFFSET(Pairings12!$C$6,($M$102-1)*gamesPerRound,0,gamesPerRound,1),OFFSET(Pairings12!$D$6,($M$102-1)*gamesPerRound,0,gamesPerRound,1),
_xlfn.XLOOKUP(R$80&amp;$K109,OFFSET(Pairings12!$D$6,($M$102-1)*gamesPerRound,0,gamesPerRound,1),OFFSET(Pairings12!$C$6,($M$102-1)*gamesPerRound,0,gamesPerRound,1),"")),1)</f>
        <v>D</v>
      </c>
      <c r="S109" s="2" t="str" cm="1">
        <f t="array" aca="1" ref="S109" ca="1">LEFT(_xlfn.XLOOKUP(S$80&amp;$K109,OFFSET(Pairings12!$C$6,($M$102-1)*gamesPerRound,0,gamesPerRound,1),OFFSET(Pairings12!$D$6,($M$102-1)*gamesPerRound,0,gamesPerRound,1),
_xlfn.XLOOKUP(S$80&amp;$K109,OFFSET(Pairings12!$D$6,($M$102-1)*gamesPerRound,0,gamesPerRound,1),OFFSET(Pairings12!$C$6,($M$102-1)*gamesPerRound,0,gamesPerRound,1),"")),1)</f>
        <v>I</v>
      </c>
      <c r="T109" s="2" t="str" cm="1">
        <f t="array" aca="1" ref="T109" ca="1">LEFT(_xlfn.XLOOKUP(T$80&amp;$K109,OFFSET(Pairings12!$C$6,($M$102-1)*gamesPerRound,0,gamesPerRound,1),OFFSET(Pairings12!$D$6,($M$102-1)*gamesPerRound,0,gamesPerRound,1),
_xlfn.XLOOKUP(T$80&amp;$K109,OFFSET(Pairings12!$D$6,($M$102-1)*gamesPerRound,0,gamesPerRound,1),OFFSET(Pairings12!$C$6,($M$102-1)*gamesPerRound,0,gamesPerRound,1),"")),1)</f>
        <v>B</v>
      </c>
      <c r="U109" s="2" t="str" cm="1">
        <f t="array" aca="1" ref="U109" ca="1">LEFT(_xlfn.XLOOKUP(U$80&amp;$K109,OFFSET(Pairings12!$C$6,($M$102-1)*gamesPerRound,0,gamesPerRound,1),OFFSET(Pairings12!$D$6,($M$102-1)*gamesPerRound,0,gamesPerRound,1),
_xlfn.XLOOKUP(U$80&amp;$K109,OFFSET(Pairings12!$D$6,($M$102-1)*gamesPerRound,0,gamesPerRound,1),OFFSET(Pairings12!$C$6,($M$102-1)*gamesPerRound,0,gamesPerRound,1),"")),1)</f>
        <v>C</v>
      </c>
      <c r="V109" s="2" t="str" cm="1">
        <f t="array" aca="1" ref="V109" ca="1">LEFT(_xlfn.XLOOKUP(V$80&amp;$K109,OFFSET(Pairings12!$C$6,($M$102-1)*gamesPerRound,0,gamesPerRound,1),OFFSET(Pairings12!$D$6,($M$102-1)*gamesPerRound,0,gamesPerRound,1),
_xlfn.XLOOKUP(V$80&amp;$K109,OFFSET(Pairings12!$D$6,($M$102-1)*gamesPerRound,0,gamesPerRound,1),OFFSET(Pairings12!$C$6,($M$102-1)*gamesPerRound,0,gamesPerRound,1),"")),1)</f>
        <v>F</v>
      </c>
      <c r="W109" s="2" t="str" cm="1">
        <f t="array" aca="1" ref="W109" ca="1">LEFT(_xlfn.XLOOKUP(W$80&amp;$K109,OFFSET(Pairings12!$C$6,($M$102-1)*gamesPerRound,0,gamesPerRound,1),OFFSET(Pairings12!$D$6,($M$102-1)*gamesPerRound,0,gamesPerRound,1),
_xlfn.XLOOKUP(W$80&amp;$K109,OFFSET(Pairings12!$D$6,($M$102-1)*gamesPerRound,0,gamesPerRound,1),OFFSET(Pairings12!$C$6,($M$102-1)*gamesPerRound,0,gamesPerRound,1),"")),1)</f>
        <v>A</v>
      </c>
      <c r="X109" s="2" t="str" cm="1">
        <f t="array" aca="1" ref="X109" ca="1">LEFT(_xlfn.XLOOKUP(X$80&amp;$K109,OFFSET(Pairings12!$C$6,($M$102-1)*gamesPerRound,0,gamesPerRound,1),OFFSET(Pairings12!$D$6,($M$102-1)*gamesPerRound,0,gamesPerRound,1),
_xlfn.XLOOKUP(X$80&amp;$K109,OFFSET(Pairings12!$D$6,($M$102-1)*gamesPerRound,0,gamesPerRound,1),OFFSET(Pairings12!$C$6,($M$102-1)*gamesPerRound,0,gamesPerRound,1),"")),1)</f>
        <v>L</v>
      </c>
      <c r="Y109" s="2" t="str" cm="1">
        <f t="array" aca="1" ref="Y109" ca="1">LEFT(_xlfn.XLOOKUP(Y$80&amp;$K109,OFFSET(Pairings12!$C$6,($M$102-1)*gamesPerRound,0,gamesPerRound,1),OFFSET(Pairings12!$D$6,($M$102-1)*gamesPerRound,0,gamesPerRound,1),
_xlfn.XLOOKUP(Y$80&amp;$K109,OFFSET(Pairings12!$D$6,($M$102-1)*gamesPerRound,0,gamesPerRound,1),OFFSET(Pairings12!$C$6,($M$102-1)*gamesPerRound,0,gamesPerRound,1),"")),1)</f>
        <v>K</v>
      </c>
    </row>
    <row r="110" spans="1:39">
      <c r="A110" s="2" t="str">
        <v>2</v>
      </c>
      <c r="B110" s="1" t="str">
        <v>H</v>
      </c>
      <c r="C110" s="1" t="str">
        <v>07</v>
      </c>
      <c r="D110" s="1" t="str">
        <v>B</v>
      </c>
      <c r="E110" s="1" t="str">
        <v>07</v>
      </c>
      <c r="F110" s="1" t="str">
        <f t="shared" si="56"/>
        <v/>
      </c>
      <c r="G110" s="1" t="str">
        <f t="shared" si="57"/>
        <v/>
      </c>
      <c r="H110" s="1" t="b">
        <v>0</v>
      </c>
      <c r="K110" s="3" t="s">
        <v>69</v>
      </c>
      <c r="N110" s="2" t="str" cm="1">
        <f t="array" aca="1" ref="N110" ca="1">LEFT(_xlfn.XLOOKUP(N$80&amp;$K110,OFFSET(Pairings12!$C$6,($M$102-1)*gamesPerRound,0,gamesPerRound,1),OFFSET(Pairings12!$D$6,($M$102-1)*gamesPerRound,0,gamesPerRound,1),
_xlfn.XLOOKUP(N$80&amp;$K110,OFFSET(Pairings12!$D$6,($M$102-1)*gamesPerRound,0,gamesPerRound,1),OFFSET(Pairings12!$C$6,($M$102-1)*gamesPerRound,0,gamesPerRound,1),"")),1)</f>
        <v>E</v>
      </c>
      <c r="O110" s="2" t="str" cm="1">
        <f t="array" aca="1" ref="O110" ca="1">LEFT(_xlfn.XLOOKUP(O$80&amp;$K110,OFFSET(Pairings12!$C$6,($M$102-1)*gamesPerRound,0,gamesPerRound,1),OFFSET(Pairings12!$D$6,($M$102-1)*gamesPerRound,0,gamesPerRound,1),
_xlfn.XLOOKUP(O$80&amp;$K110,OFFSET(Pairings12!$D$6,($M$102-1)*gamesPerRound,0,gamesPerRound,1),OFFSET(Pairings12!$C$6,($M$102-1)*gamesPerRound,0,gamesPerRound,1),"")),1)</f>
        <v>I</v>
      </c>
      <c r="P110" s="2" t="str" cm="1">
        <f t="array" aca="1" ref="P110" ca="1">LEFT(_xlfn.XLOOKUP(P$80&amp;$K110,OFFSET(Pairings12!$C$6,($M$102-1)*gamesPerRound,0,gamesPerRound,1),OFFSET(Pairings12!$D$6,($M$102-1)*gamesPerRound,0,gamesPerRound,1),
_xlfn.XLOOKUP(P$80&amp;$K110,OFFSET(Pairings12!$D$6,($M$102-1)*gamesPerRound,0,gamesPerRound,1),OFFSET(Pairings12!$C$6,($M$102-1)*gamesPerRound,0,gamesPerRound,1),"")),1)</f>
        <v>D</v>
      </c>
      <c r="Q110" s="2" t="str" cm="1">
        <f t="array" aca="1" ref="Q110" ca="1">LEFT(_xlfn.XLOOKUP(Q$80&amp;$K110,OFFSET(Pairings12!$C$6,($M$102-1)*gamesPerRound,0,gamesPerRound,1),OFFSET(Pairings12!$D$6,($M$102-1)*gamesPerRound,0,gamesPerRound,1),
_xlfn.XLOOKUP(Q$80&amp;$K110,OFFSET(Pairings12!$D$6,($M$102-1)*gamesPerRound,0,gamesPerRound,1),OFFSET(Pairings12!$C$6,($M$102-1)*gamesPerRound,0,gamesPerRound,1),"")),1)</f>
        <v>C</v>
      </c>
      <c r="R110" s="2" t="str" cm="1">
        <f t="array" aca="1" ref="R110" ca="1">LEFT(_xlfn.XLOOKUP(R$80&amp;$K110,OFFSET(Pairings12!$C$6,($M$102-1)*gamesPerRound,0,gamesPerRound,1),OFFSET(Pairings12!$D$6,($M$102-1)*gamesPerRound,0,gamesPerRound,1),
_xlfn.XLOOKUP(R$80&amp;$K110,OFFSET(Pairings12!$D$6,($M$102-1)*gamesPerRound,0,gamesPerRound,1),OFFSET(Pairings12!$C$6,($M$102-1)*gamesPerRound,0,gamesPerRound,1),"")),1)</f>
        <v>A</v>
      </c>
      <c r="S110" s="2" t="str" cm="1">
        <f t="array" aca="1" ref="S110" ca="1">LEFT(_xlfn.XLOOKUP(S$80&amp;$K110,OFFSET(Pairings12!$C$6,($M$102-1)*gamesPerRound,0,gamesPerRound,1),OFFSET(Pairings12!$D$6,($M$102-1)*gamesPerRound,0,gamesPerRound,1),
_xlfn.XLOOKUP(S$80&amp;$K110,OFFSET(Pairings12!$D$6,($M$102-1)*gamesPerRound,0,gamesPerRound,1),OFFSET(Pairings12!$C$6,($M$102-1)*gamesPerRound,0,gamesPerRound,1),"")),1)</f>
        <v>G</v>
      </c>
      <c r="T110" s="2" t="str" cm="1">
        <f t="array" aca="1" ref="T110" ca="1">LEFT(_xlfn.XLOOKUP(T$80&amp;$K110,OFFSET(Pairings12!$C$6,($M$102-1)*gamesPerRound,0,gamesPerRound,1),OFFSET(Pairings12!$D$6,($M$102-1)*gamesPerRound,0,gamesPerRound,1),
_xlfn.XLOOKUP(T$80&amp;$K110,OFFSET(Pairings12!$D$6,($M$102-1)*gamesPerRound,0,gamesPerRound,1),OFFSET(Pairings12!$C$6,($M$102-1)*gamesPerRound,0,gamesPerRound,1),"")),1)</f>
        <v>F</v>
      </c>
      <c r="U110" s="2" t="str" cm="1">
        <f t="array" aca="1" ref="U110" ca="1">LEFT(_xlfn.XLOOKUP(U$80&amp;$K110,OFFSET(Pairings12!$C$6,($M$102-1)*gamesPerRound,0,gamesPerRound,1),OFFSET(Pairings12!$D$6,($M$102-1)*gamesPerRound,0,gamesPerRound,1),
_xlfn.XLOOKUP(U$80&amp;$K110,OFFSET(Pairings12!$D$6,($M$102-1)*gamesPerRound,0,gamesPerRound,1),OFFSET(Pairings12!$C$6,($M$102-1)*gamesPerRound,0,gamesPerRound,1),"")),1)</f>
        <v>J</v>
      </c>
      <c r="V110" s="2" t="str" cm="1">
        <f t="array" aca="1" ref="V110" ca="1">LEFT(_xlfn.XLOOKUP(V$80&amp;$K110,OFFSET(Pairings12!$C$6,($M$102-1)*gamesPerRound,0,gamesPerRound,1),OFFSET(Pairings12!$D$6,($M$102-1)*gamesPerRound,0,gamesPerRound,1),
_xlfn.XLOOKUP(V$80&amp;$K110,OFFSET(Pairings12!$D$6,($M$102-1)*gamesPerRound,0,gamesPerRound,1),OFFSET(Pairings12!$C$6,($M$102-1)*gamesPerRound,0,gamesPerRound,1),"")),1)</f>
        <v>B</v>
      </c>
      <c r="W110" s="2" t="str" cm="1">
        <f t="array" aca="1" ref="W110" ca="1">LEFT(_xlfn.XLOOKUP(W$80&amp;$K110,OFFSET(Pairings12!$C$6,($M$102-1)*gamesPerRound,0,gamesPerRound,1),OFFSET(Pairings12!$D$6,($M$102-1)*gamesPerRound,0,gamesPerRound,1),
_xlfn.XLOOKUP(W$80&amp;$K110,OFFSET(Pairings12!$D$6,($M$102-1)*gamesPerRound,0,gamesPerRound,1),OFFSET(Pairings12!$C$6,($M$102-1)*gamesPerRound,0,gamesPerRound,1),"")),1)</f>
        <v>H</v>
      </c>
      <c r="X110" s="2" t="str" cm="1">
        <f t="array" aca="1" ref="X110" ca="1">LEFT(_xlfn.XLOOKUP(X$80&amp;$K110,OFFSET(Pairings12!$C$6,($M$102-1)*gamesPerRound,0,gamesPerRound,1),OFFSET(Pairings12!$D$6,($M$102-1)*gamesPerRound,0,gamesPerRound,1),
_xlfn.XLOOKUP(X$80&amp;$K110,OFFSET(Pairings12!$D$6,($M$102-1)*gamesPerRound,0,gamesPerRound,1),OFFSET(Pairings12!$C$6,($M$102-1)*gamesPerRound,0,gamesPerRound,1),"")),1)</f>
        <v>L</v>
      </c>
      <c r="Y110" s="2" t="str" cm="1">
        <f t="array" aca="1" ref="Y110" ca="1">LEFT(_xlfn.XLOOKUP(Y$80&amp;$K110,OFFSET(Pairings12!$C$6,($M$102-1)*gamesPerRound,0,gamesPerRound,1),OFFSET(Pairings12!$D$6,($M$102-1)*gamesPerRound,0,gamesPerRound,1),
_xlfn.XLOOKUP(Y$80&amp;$K110,OFFSET(Pairings12!$D$6,($M$102-1)*gamesPerRound,0,gamesPerRound,1),OFFSET(Pairings12!$C$6,($M$102-1)*gamesPerRound,0,gamesPerRound,1),"")),1)</f>
        <v>K</v>
      </c>
    </row>
    <row r="111" spans="1:39">
      <c r="A111" s="2" t="str">
        <v>2</v>
      </c>
      <c r="B111" s="1" t="str">
        <v>J</v>
      </c>
      <c r="C111" s="1" t="str">
        <v>07</v>
      </c>
      <c r="D111" s="1" t="str">
        <v>E</v>
      </c>
      <c r="E111" s="1" t="str">
        <v>07</v>
      </c>
      <c r="F111" s="1" t="str">
        <f t="shared" si="56"/>
        <v/>
      </c>
      <c r="G111" s="1" t="str">
        <f t="shared" si="57"/>
        <v/>
      </c>
      <c r="H111" s="1" t="b">
        <v>0</v>
      </c>
      <c r="K111" s="3" t="s">
        <v>70</v>
      </c>
      <c r="N111" s="2" t="str" cm="1">
        <f t="array" aca="1" ref="N111" ca="1">LEFT(_xlfn.XLOOKUP(N$80&amp;$K111,OFFSET(Pairings12!$C$6,($M$102-1)*gamesPerRound,0,gamesPerRound,1),OFFSET(Pairings12!$D$6,($M$102-1)*gamesPerRound,0,gamesPerRound,1),
_xlfn.XLOOKUP(N$80&amp;$K111,OFFSET(Pairings12!$D$6,($M$102-1)*gamesPerRound,0,gamesPerRound,1),OFFSET(Pairings12!$C$6,($M$102-1)*gamesPerRound,0,gamesPerRound,1),"")),1)</f>
        <v>I</v>
      </c>
      <c r="O111" s="2" t="str" cm="1">
        <f t="array" aca="1" ref="O111" ca="1">LEFT(_xlfn.XLOOKUP(O$80&amp;$K111,OFFSET(Pairings12!$C$6,($M$102-1)*gamesPerRound,0,gamesPerRound,1),OFFSET(Pairings12!$D$6,($M$102-1)*gamesPerRound,0,gamesPerRound,1),
_xlfn.XLOOKUP(O$80&amp;$K111,OFFSET(Pairings12!$D$6,($M$102-1)*gamesPerRound,0,gamesPerRound,1),OFFSET(Pairings12!$C$6,($M$102-1)*gamesPerRound,0,gamesPerRound,1),"")),1)</f>
        <v>H</v>
      </c>
      <c r="P111" s="2" t="str" cm="1">
        <f t="array" aca="1" ref="P111" ca="1">LEFT(_xlfn.XLOOKUP(P$80&amp;$K111,OFFSET(Pairings12!$C$6,($M$102-1)*gamesPerRound,0,gamesPerRound,1),OFFSET(Pairings12!$D$6,($M$102-1)*gamesPerRound,0,gamesPerRound,1),
_xlfn.XLOOKUP(P$80&amp;$K111,OFFSET(Pairings12!$D$6,($M$102-1)*gamesPerRound,0,gamesPerRound,1),OFFSET(Pairings12!$C$6,($M$102-1)*gamesPerRound,0,gamesPerRound,1),"")),1)</f>
        <v>J</v>
      </c>
      <c r="Q111" s="2" t="str" cm="1">
        <f t="array" aca="1" ref="Q111" ca="1">LEFT(_xlfn.XLOOKUP(Q$80&amp;$K111,OFFSET(Pairings12!$C$6,($M$102-1)*gamesPerRound,0,gamesPerRound,1),OFFSET(Pairings12!$D$6,($M$102-1)*gamesPerRound,0,gamesPerRound,1),
_xlfn.XLOOKUP(Q$80&amp;$K111,OFFSET(Pairings12!$D$6,($M$102-1)*gamesPerRound,0,gamesPerRound,1),OFFSET(Pairings12!$C$6,($M$102-1)*gamesPerRound,0,gamesPerRound,1),"")),1)</f>
        <v>K</v>
      </c>
      <c r="R111" s="2" t="str" cm="1">
        <f t="array" aca="1" ref="R111" ca="1">LEFT(_xlfn.XLOOKUP(R$80&amp;$K111,OFFSET(Pairings12!$C$6,($M$102-1)*gamesPerRound,0,gamesPerRound,1),OFFSET(Pairings12!$D$6,($M$102-1)*gamesPerRound,0,gamesPerRound,1),
_xlfn.XLOOKUP(R$80&amp;$K111,OFFSET(Pairings12!$D$6,($M$102-1)*gamesPerRound,0,gamesPerRound,1),OFFSET(Pairings12!$C$6,($M$102-1)*gamesPerRound,0,gamesPerRound,1),"")),1)</f>
        <v>F</v>
      </c>
      <c r="S111" s="2" t="str" cm="1">
        <f t="array" aca="1" ref="S111" ca="1">LEFT(_xlfn.XLOOKUP(S$80&amp;$K111,OFFSET(Pairings12!$C$6,($M$102-1)*gamesPerRound,0,gamesPerRound,1),OFFSET(Pairings12!$D$6,($M$102-1)*gamesPerRound,0,gamesPerRound,1),
_xlfn.XLOOKUP(S$80&amp;$K111,OFFSET(Pairings12!$D$6,($M$102-1)*gamesPerRound,0,gamesPerRound,1),OFFSET(Pairings12!$C$6,($M$102-1)*gamesPerRound,0,gamesPerRound,1),"")),1)</f>
        <v>E</v>
      </c>
      <c r="T111" s="2" t="str" cm="1">
        <f t="array" aca="1" ref="T111" ca="1">LEFT(_xlfn.XLOOKUP(T$80&amp;$K111,OFFSET(Pairings12!$C$6,($M$102-1)*gamesPerRound,0,gamesPerRound,1),OFFSET(Pairings12!$D$6,($M$102-1)*gamesPerRound,0,gamesPerRound,1),
_xlfn.XLOOKUP(T$80&amp;$K111,OFFSET(Pairings12!$D$6,($M$102-1)*gamesPerRound,0,gamesPerRound,1),OFFSET(Pairings12!$C$6,($M$102-1)*gamesPerRound,0,gamesPerRound,1),"")),1)</f>
        <v>L</v>
      </c>
      <c r="U111" s="2" t="str" cm="1">
        <f t="array" aca="1" ref="U111" ca="1">LEFT(_xlfn.XLOOKUP(U$80&amp;$K111,OFFSET(Pairings12!$C$6,($M$102-1)*gamesPerRound,0,gamesPerRound,1),OFFSET(Pairings12!$D$6,($M$102-1)*gamesPerRound,0,gamesPerRound,1),
_xlfn.XLOOKUP(U$80&amp;$K111,OFFSET(Pairings12!$D$6,($M$102-1)*gamesPerRound,0,gamesPerRound,1),OFFSET(Pairings12!$C$6,($M$102-1)*gamesPerRound,0,gamesPerRound,1),"")),1)</f>
        <v>B</v>
      </c>
      <c r="V111" s="2" t="str" cm="1">
        <f t="array" aca="1" ref="V111" ca="1">LEFT(_xlfn.XLOOKUP(V$80&amp;$K111,OFFSET(Pairings12!$C$6,($M$102-1)*gamesPerRound,0,gamesPerRound,1),OFFSET(Pairings12!$D$6,($M$102-1)*gamesPerRound,0,gamesPerRound,1),
_xlfn.XLOOKUP(V$80&amp;$K111,OFFSET(Pairings12!$D$6,($M$102-1)*gamesPerRound,0,gamesPerRound,1),OFFSET(Pairings12!$C$6,($M$102-1)*gamesPerRound,0,gamesPerRound,1),"")),1)</f>
        <v>A</v>
      </c>
      <c r="W111" s="2" t="str" cm="1">
        <f t="array" aca="1" ref="W111" ca="1">LEFT(_xlfn.XLOOKUP(W$80&amp;$K111,OFFSET(Pairings12!$C$6,($M$102-1)*gamesPerRound,0,gamesPerRound,1),OFFSET(Pairings12!$D$6,($M$102-1)*gamesPerRound,0,gamesPerRound,1),
_xlfn.XLOOKUP(W$80&amp;$K111,OFFSET(Pairings12!$D$6,($M$102-1)*gamesPerRound,0,gamesPerRound,1),OFFSET(Pairings12!$C$6,($M$102-1)*gamesPerRound,0,gamesPerRound,1),"")),1)</f>
        <v>C</v>
      </c>
      <c r="X111" s="2" t="str" cm="1">
        <f t="array" aca="1" ref="X111" ca="1">LEFT(_xlfn.XLOOKUP(X$80&amp;$K111,OFFSET(Pairings12!$C$6,($M$102-1)*gamesPerRound,0,gamesPerRound,1),OFFSET(Pairings12!$D$6,($M$102-1)*gamesPerRound,0,gamesPerRound,1),
_xlfn.XLOOKUP(X$80&amp;$K111,OFFSET(Pairings12!$D$6,($M$102-1)*gamesPerRound,0,gamesPerRound,1),OFFSET(Pairings12!$C$6,($M$102-1)*gamesPerRound,0,gamesPerRound,1),"")),1)</f>
        <v>D</v>
      </c>
      <c r="Y111" s="2" t="str" cm="1">
        <f t="array" aca="1" ref="Y111" ca="1">LEFT(_xlfn.XLOOKUP(Y$80&amp;$K111,OFFSET(Pairings12!$C$6,($M$102-1)*gamesPerRound,0,gamesPerRound,1),OFFSET(Pairings12!$D$6,($M$102-1)*gamesPerRound,0,gamesPerRound,1),
_xlfn.XLOOKUP(Y$80&amp;$K111,OFFSET(Pairings12!$D$6,($M$102-1)*gamesPerRound,0,gamesPerRound,1),OFFSET(Pairings12!$C$6,($M$102-1)*gamesPerRound,0,gamesPerRound,1),"")),1)</f>
        <v>G</v>
      </c>
    </row>
    <row r="112" spans="1:39">
      <c r="A112" s="2" t="str">
        <v>2</v>
      </c>
      <c r="B112" s="1" t="str">
        <v>L</v>
      </c>
      <c r="C112" s="1" t="str">
        <v>07</v>
      </c>
      <c r="D112" s="1" t="str">
        <v>I</v>
      </c>
      <c r="E112" s="1" t="str">
        <v>07</v>
      </c>
      <c r="F112" s="1" t="str">
        <f t="shared" si="56"/>
        <v/>
      </c>
      <c r="G112" s="1" t="str">
        <f t="shared" si="57"/>
        <v/>
      </c>
      <c r="H112" s="1" t="b">
        <v>0</v>
      </c>
      <c r="K112" s="3" t="s">
        <v>71</v>
      </c>
      <c r="N112" s="2" t="str" cm="1">
        <f t="array" aca="1" ref="N112" ca="1">LEFT(_xlfn.XLOOKUP(N$80&amp;$K112,OFFSET(Pairings12!$C$6,($M$102-1)*gamesPerRound,0,gamesPerRound,1),OFFSET(Pairings12!$D$6,($M$102-1)*gamesPerRound,0,gamesPerRound,1),
_xlfn.XLOOKUP(N$80&amp;$K112,OFFSET(Pairings12!$D$6,($M$102-1)*gamesPerRound,0,gamesPerRound,1),OFFSET(Pairings12!$C$6,($M$102-1)*gamesPerRound,0,gamesPerRound,1),"")),1)</f>
        <v>C</v>
      </c>
      <c r="O112" s="2" t="str" cm="1">
        <f t="array" aca="1" ref="O112" ca="1">LEFT(_xlfn.XLOOKUP(O$80&amp;$K112,OFFSET(Pairings12!$C$6,($M$102-1)*gamesPerRound,0,gamesPerRound,1),OFFSET(Pairings12!$D$6,($M$102-1)*gamesPerRound,0,gamesPerRound,1),
_xlfn.XLOOKUP(O$80&amp;$K112,OFFSET(Pairings12!$D$6,($M$102-1)*gamesPerRound,0,gamesPerRound,1),OFFSET(Pairings12!$C$6,($M$102-1)*gamesPerRound,0,gamesPerRound,1),"")),1)</f>
        <v>G</v>
      </c>
      <c r="P112" s="2" t="str" cm="1">
        <f t="array" aca="1" ref="P112" ca="1">LEFT(_xlfn.XLOOKUP(P$80&amp;$K112,OFFSET(Pairings12!$C$6,($M$102-1)*gamesPerRound,0,gamesPerRound,1),OFFSET(Pairings12!$D$6,($M$102-1)*gamesPerRound,0,gamesPerRound,1),
_xlfn.XLOOKUP(P$80&amp;$K112,OFFSET(Pairings12!$D$6,($M$102-1)*gamesPerRound,0,gamesPerRound,1),OFFSET(Pairings12!$C$6,($M$102-1)*gamesPerRound,0,gamesPerRound,1),"")),1)</f>
        <v>A</v>
      </c>
      <c r="Q112" s="2" t="str" cm="1">
        <f t="array" aca="1" ref="Q112" ca="1">LEFT(_xlfn.XLOOKUP(Q$80&amp;$K112,OFFSET(Pairings12!$C$6,($M$102-1)*gamesPerRound,0,gamesPerRound,1),OFFSET(Pairings12!$D$6,($M$102-1)*gamesPerRound,0,gamesPerRound,1),
_xlfn.XLOOKUP(Q$80&amp;$K112,OFFSET(Pairings12!$D$6,($M$102-1)*gamesPerRound,0,gamesPerRound,1),OFFSET(Pairings12!$C$6,($M$102-1)*gamesPerRound,0,gamesPerRound,1),"")),1)</f>
        <v>K</v>
      </c>
      <c r="R112" s="2" t="str" cm="1">
        <f t="array" aca="1" ref="R112" ca="1">LEFT(_xlfn.XLOOKUP(R$80&amp;$K112,OFFSET(Pairings12!$C$6,($M$102-1)*gamesPerRound,0,gamesPerRound,1),OFFSET(Pairings12!$D$6,($M$102-1)*gamesPerRound,0,gamesPerRound,1),
_xlfn.XLOOKUP(R$80&amp;$K112,OFFSET(Pairings12!$D$6,($M$102-1)*gamesPerRound,0,gamesPerRound,1),OFFSET(Pairings12!$C$6,($M$102-1)*gamesPerRound,0,gamesPerRound,1),"")),1)</f>
        <v>L</v>
      </c>
      <c r="S112" s="2" t="str" cm="1">
        <f t="array" aca="1" ref="S112" ca="1">LEFT(_xlfn.XLOOKUP(S$80&amp;$K112,OFFSET(Pairings12!$C$6,($M$102-1)*gamesPerRound,0,gamesPerRound,1),OFFSET(Pairings12!$D$6,($M$102-1)*gamesPerRound,0,gamesPerRound,1),
_xlfn.XLOOKUP(S$80&amp;$K112,OFFSET(Pairings12!$D$6,($M$102-1)*gamesPerRound,0,gamesPerRound,1),OFFSET(Pairings12!$C$6,($M$102-1)*gamesPerRound,0,gamesPerRound,1),"")),1)</f>
        <v>J</v>
      </c>
      <c r="T112" s="2" t="str" cm="1">
        <f t="array" aca="1" ref="T112" ca="1">LEFT(_xlfn.XLOOKUP(T$80&amp;$K112,OFFSET(Pairings12!$C$6,($M$102-1)*gamesPerRound,0,gamesPerRound,1),OFFSET(Pairings12!$D$6,($M$102-1)*gamesPerRound,0,gamesPerRound,1),
_xlfn.XLOOKUP(T$80&amp;$K112,OFFSET(Pairings12!$D$6,($M$102-1)*gamesPerRound,0,gamesPerRound,1),OFFSET(Pairings12!$C$6,($M$102-1)*gamesPerRound,0,gamesPerRound,1),"")),1)</f>
        <v>B</v>
      </c>
      <c r="U112" s="2" t="str" cm="1">
        <f t="array" aca="1" ref="U112" ca="1">LEFT(_xlfn.XLOOKUP(U$80&amp;$K112,OFFSET(Pairings12!$C$6,($M$102-1)*gamesPerRound,0,gamesPerRound,1),OFFSET(Pairings12!$D$6,($M$102-1)*gamesPerRound,0,gamesPerRound,1),
_xlfn.XLOOKUP(U$80&amp;$K112,OFFSET(Pairings12!$D$6,($M$102-1)*gamesPerRound,0,gamesPerRound,1),OFFSET(Pairings12!$C$6,($M$102-1)*gamesPerRound,0,gamesPerRound,1),"")),1)</f>
        <v>I</v>
      </c>
      <c r="V112" s="2" t="str" cm="1">
        <f t="array" aca="1" ref="V112" ca="1">LEFT(_xlfn.XLOOKUP(V$80&amp;$K112,OFFSET(Pairings12!$C$6,($M$102-1)*gamesPerRound,0,gamesPerRound,1),OFFSET(Pairings12!$D$6,($M$102-1)*gamesPerRound,0,gamesPerRound,1),
_xlfn.XLOOKUP(V$80&amp;$K112,OFFSET(Pairings12!$D$6,($M$102-1)*gamesPerRound,0,gamesPerRound,1),OFFSET(Pairings12!$C$6,($M$102-1)*gamesPerRound,0,gamesPerRound,1),"")),1)</f>
        <v>H</v>
      </c>
      <c r="W112" s="2" t="str" cm="1">
        <f t="array" aca="1" ref="W112" ca="1">LEFT(_xlfn.XLOOKUP(W$80&amp;$K112,OFFSET(Pairings12!$C$6,($M$102-1)*gamesPerRound,0,gamesPerRound,1),OFFSET(Pairings12!$D$6,($M$102-1)*gamesPerRound,0,gamesPerRound,1),
_xlfn.XLOOKUP(W$80&amp;$K112,OFFSET(Pairings12!$D$6,($M$102-1)*gamesPerRound,0,gamesPerRound,1),OFFSET(Pairings12!$C$6,($M$102-1)*gamesPerRound,0,gamesPerRound,1),"")),1)</f>
        <v>F</v>
      </c>
      <c r="X112" s="2" t="str" cm="1">
        <f t="array" aca="1" ref="X112" ca="1">LEFT(_xlfn.XLOOKUP(X$80&amp;$K112,OFFSET(Pairings12!$C$6,($M$102-1)*gamesPerRound,0,gamesPerRound,1),OFFSET(Pairings12!$D$6,($M$102-1)*gamesPerRound,0,gamesPerRound,1),
_xlfn.XLOOKUP(X$80&amp;$K112,OFFSET(Pairings12!$D$6,($M$102-1)*gamesPerRound,0,gamesPerRound,1),OFFSET(Pairings12!$C$6,($M$102-1)*gamesPerRound,0,gamesPerRound,1),"")),1)</f>
        <v>D</v>
      </c>
      <c r="Y112" s="2" t="str" cm="1">
        <f t="array" aca="1" ref="Y112" ca="1">LEFT(_xlfn.XLOOKUP(Y$80&amp;$K112,OFFSET(Pairings12!$C$6,($M$102-1)*gamesPerRound,0,gamesPerRound,1),OFFSET(Pairings12!$D$6,($M$102-1)*gamesPerRound,0,gamesPerRound,1),
_xlfn.XLOOKUP(Y$80&amp;$K112,OFFSET(Pairings12!$D$6,($M$102-1)*gamesPerRound,0,gamesPerRound,1),OFFSET(Pairings12!$C$6,($M$102-1)*gamesPerRound,0,gamesPerRound,1),"")),1)</f>
        <v>E</v>
      </c>
    </row>
    <row r="113" spans="1:23">
      <c r="A113" s="2" t="str">
        <v>2</v>
      </c>
      <c r="B113" s="1" t="str">
        <v>A</v>
      </c>
      <c r="C113" s="1" t="str">
        <v>08</v>
      </c>
      <c r="D113" s="1" t="str">
        <v>L</v>
      </c>
      <c r="E113" s="1" t="str">
        <v>08</v>
      </c>
      <c r="F113" s="1" t="str">
        <f t="shared" si="56"/>
        <v/>
      </c>
      <c r="G113" s="1" t="str">
        <f t="shared" si="57"/>
        <v/>
      </c>
      <c r="H113" s="1" t="b">
        <v>0</v>
      </c>
      <c r="I113" s="2"/>
      <c r="K113" s="3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>
      <c r="A114" s="2" t="str">
        <v>2</v>
      </c>
      <c r="B114" s="1" t="str">
        <v>C</v>
      </c>
      <c r="C114" s="1" t="str">
        <v>08</v>
      </c>
      <c r="D114" s="1" t="str">
        <v>B</v>
      </c>
      <c r="E114" s="1" t="str">
        <v>08</v>
      </c>
      <c r="F114" s="1" t="str">
        <f t="shared" si="56"/>
        <v/>
      </c>
      <c r="G114" s="1" t="str">
        <f t="shared" si="57"/>
        <v/>
      </c>
      <c r="H114" s="1" t="b">
        <v>0</v>
      </c>
      <c r="I114" s="2"/>
      <c r="K114" s="3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>
      <c r="A115" s="2" t="str">
        <v>2</v>
      </c>
      <c r="B115" s="1" t="str">
        <v>G</v>
      </c>
      <c r="C115" s="1" t="str">
        <v>08</v>
      </c>
      <c r="D115" s="1" t="str">
        <v>H</v>
      </c>
      <c r="E115" s="1" t="str">
        <v>08</v>
      </c>
      <c r="F115" s="1" t="str">
        <f t="shared" si="56"/>
        <v/>
      </c>
      <c r="G115" s="1" t="str">
        <f t="shared" si="57"/>
        <v/>
      </c>
      <c r="H115" s="1" t="b">
        <v>0</v>
      </c>
      <c r="I115" s="2"/>
    </row>
    <row r="116" spans="1:23">
      <c r="A116" s="2" t="str">
        <v>2</v>
      </c>
      <c r="B116" s="1" t="str">
        <v>I</v>
      </c>
      <c r="C116" s="1" t="str">
        <v>08</v>
      </c>
      <c r="D116" s="1" t="str">
        <v>D</v>
      </c>
      <c r="E116" s="1" t="str">
        <v>08</v>
      </c>
      <c r="F116" s="1" t="str">
        <f t="shared" si="56"/>
        <v/>
      </c>
      <c r="G116" s="1" t="str">
        <f t="shared" si="57"/>
        <v/>
      </c>
      <c r="H116" s="1" t="b">
        <v>0</v>
      </c>
      <c r="I116" s="2"/>
    </row>
    <row r="117" spans="1:23">
      <c r="A117" s="2" t="str">
        <v>2</v>
      </c>
      <c r="B117" s="1" t="str">
        <v>J</v>
      </c>
      <c r="C117" s="1" t="str">
        <v>08</v>
      </c>
      <c r="D117" s="1" t="str">
        <v>E</v>
      </c>
      <c r="E117" s="1" t="str">
        <v>08</v>
      </c>
      <c r="F117" s="1" t="str">
        <f t="shared" si="56"/>
        <v/>
      </c>
      <c r="G117" s="1" t="str">
        <f t="shared" si="57"/>
        <v/>
      </c>
      <c r="H117" s="1" t="b">
        <v>0</v>
      </c>
      <c r="I117" s="2"/>
    </row>
    <row r="118" spans="1:23">
      <c r="A118" s="2" t="str">
        <v>2</v>
      </c>
      <c r="B118" s="1" t="str">
        <v>K</v>
      </c>
      <c r="C118" s="1" t="str">
        <v>08</v>
      </c>
      <c r="D118" s="1" t="str">
        <v>F</v>
      </c>
      <c r="E118" s="1" t="str">
        <v>08</v>
      </c>
      <c r="F118" s="1" t="str">
        <f t="shared" si="56"/>
        <v/>
      </c>
      <c r="G118" s="1" t="str">
        <f t="shared" si="57"/>
        <v/>
      </c>
      <c r="H118" s="1" t="b">
        <v>0</v>
      </c>
      <c r="I118" s="2"/>
    </row>
    <row r="119" spans="1:23">
      <c r="A119" s="2" t="str">
        <v>2</v>
      </c>
      <c r="B119" s="1" t="str">
        <v>A</v>
      </c>
      <c r="C119" s="1" t="str">
        <v>09</v>
      </c>
      <c r="D119" s="1" t="str">
        <v>G</v>
      </c>
      <c r="E119" s="1" t="str">
        <v>09</v>
      </c>
      <c r="F119" s="1" t="str">
        <f t="shared" si="56"/>
        <v/>
      </c>
      <c r="G119" s="1" t="str">
        <f t="shared" si="57"/>
        <v/>
      </c>
      <c r="H119" s="1" t="b">
        <v>0</v>
      </c>
      <c r="I119" s="2"/>
    </row>
    <row r="120" spans="1:23">
      <c r="A120" s="2" t="str">
        <v>2</v>
      </c>
      <c r="B120" s="1" t="str">
        <v>D</v>
      </c>
      <c r="C120" s="1" t="str">
        <v>09</v>
      </c>
      <c r="D120" s="1" t="str">
        <v>C</v>
      </c>
      <c r="E120" s="1" t="str">
        <v>09</v>
      </c>
      <c r="F120" s="1" t="str">
        <f t="shared" si="56"/>
        <v/>
      </c>
      <c r="G120" s="1" t="str">
        <f t="shared" si="57"/>
        <v/>
      </c>
      <c r="H120" s="1" t="b">
        <v>0</v>
      </c>
      <c r="I120" s="2"/>
    </row>
    <row r="121" spans="1:23">
      <c r="A121" s="2" t="str">
        <v>2</v>
      </c>
      <c r="B121" s="1" t="str">
        <v>E</v>
      </c>
      <c r="C121" s="1" t="str">
        <v>09</v>
      </c>
      <c r="D121" s="1" t="str">
        <v>B</v>
      </c>
      <c r="E121" s="1" t="str">
        <v>09</v>
      </c>
      <c r="F121" s="1" t="str">
        <f t="shared" si="56"/>
        <v/>
      </c>
      <c r="G121" s="1" t="str">
        <f t="shared" si="57"/>
        <v/>
      </c>
      <c r="H121" s="1" t="b">
        <v>0</v>
      </c>
      <c r="I121" s="2"/>
    </row>
    <row r="122" spans="1:23">
      <c r="A122" s="2" t="str">
        <v>2</v>
      </c>
      <c r="B122" s="1" t="str">
        <v>H</v>
      </c>
      <c r="C122" s="1" t="str">
        <v>09</v>
      </c>
      <c r="D122" s="1" t="str">
        <v>K</v>
      </c>
      <c r="E122" s="1" t="str">
        <v>09</v>
      </c>
      <c r="F122" s="1" t="str">
        <f t="shared" si="56"/>
        <v/>
      </c>
      <c r="G122" s="1" t="str">
        <f t="shared" si="57"/>
        <v/>
      </c>
      <c r="H122" s="1" t="b">
        <v>0</v>
      </c>
      <c r="I122" s="2"/>
    </row>
    <row r="123" spans="1:23">
      <c r="A123" s="2" t="str">
        <v>2</v>
      </c>
      <c r="B123" s="1" t="str">
        <v>J</v>
      </c>
      <c r="C123" s="1" t="str">
        <v>09</v>
      </c>
      <c r="D123" s="1" t="str">
        <v>F</v>
      </c>
      <c r="E123" s="1" t="str">
        <v>09</v>
      </c>
      <c r="F123" s="1" t="str">
        <f t="shared" si="56"/>
        <v/>
      </c>
      <c r="G123" s="1" t="str">
        <f t="shared" si="57"/>
        <v/>
      </c>
      <c r="H123" s="1" t="b">
        <v>0</v>
      </c>
      <c r="I123" s="2"/>
    </row>
    <row r="124" spans="1:23">
      <c r="A124" s="2" t="str">
        <v>2</v>
      </c>
      <c r="B124" s="1" t="str">
        <v>L</v>
      </c>
      <c r="C124" s="1" t="str">
        <v>09</v>
      </c>
      <c r="D124" s="1" t="str">
        <v>I</v>
      </c>
      <c r="E124" s="1" t="str">
        <v>09</v>
      </c>
      <c r="F124" s="1" t="str">
        <f t="shared" si="56"/>
        <v/>
      </c>
      <c r="G124" s="1" t="str">
        <f t="shared" si="57"/>
        <v/>
      </c>
      <c r="H124" s="1" t="b">
        <v>0</v>
      </c>
      <c r="I124" s="2"/>
    </row>
    <row r="125" spans="1:23">
      <c r="A125" s="2" t="str">
        <v>2</v>
      </c>
      <c r="B125" s="1" t="str">
        <v>B</v>
      </c>
      <c r="C125" s="1" t="str">
        <v>10</v>
      </c>
      <c r="D125" s="1" t="str">
        <v>D</v>
      </c>
      <c r="E125" s="1" t="str">
        <v>10</v>
      </c>
      <c r="F125" s="1" t="str">
        <f t="shared" si="56"/>
        <v/>
      </c>
      <c r="G125" s="1" t="str">
        <f t="shared" si="57"/>
        <v/>
      </c>
      <c r="H125" s="1" t="b">
        <v>0</v>
      </c>
      <c r="I125" s="2"/>
    </row>
    <row r="126" spans="1:23">
      <c r="A126" s="2" t="str">
        <v>2</v>
      </c>
      <c r="B126" s="1" t="str">
        <v>C</v>
      </c>
      <c r="C126" s="1" t="str">
        <v>10</v>
      </c>
      <c r="D126" s="1" t="str">
        <v>J</v>
      </c>
      <c r="E126" s="1" t="str">
        <v>10</v>
      </c>
      <c r="F126" s="1" t="str">
        <f t="shared" si="56"/>
        <v/>
      </c>
      <c r="G126" s="1" t="str">
        <f t="shared" si="57"/>
        <v/>
      </c>
      <c r="H126" s="1" t="b">
        <v>0</v>
      </c>
      <c r="I126" s="2"/>
    </row>
    <row r="127" spans="1:23">
      <c r="A127" s="2" t="str">
        <v>2</v>
      </c>
      <c r="B127" s="1" t="str">
        <v>E</v>
      </c>
      <c r="C127" s="1" t="str">
        <v>10</v>
      </c>
      <c r="D127" s="1" t="str">
        <v>H</v>
      </c>
      <c r="E127" s="1" t="str">
        <v>10</v>
      </c>
      <c r="F127" s="1" t="str">
        <f t="shared" si="56"/>
        <v/>
      </c>
      <c r="G127" s="1" t="str">
        <f t="shared" si="57"/>
        <v/>
      </c>
      <c r="H127" s="1" t="b">
        <v>0</v>
      </c>
      <c r="I127" s="2"/>
    </row>
    <row r="128" spans="1:23">
      <c r="A128" s="2" t="str">
        <v>2</v>
      </c>
      <c r="B128" s="1" t="str">
        <v>F</v>
      </c>
      <c r="C128" s="1" t="str">
        <v>10</v>
      </c>
      <c r="D128" s="1" t="str">
        <v>L</v>
      </c>
      <c r="E128" s="1" t="str">
        <v>10</v>
      </c>
      <c r="F128" s="1" t="str">
        <f t="shared" si="56"/>
        <v/>
      </c>
      <c r="G128" s="1" t="str">
        <f t="shared" si="57"/>
        <v/>
      </c>
      <c r="H128" s="1" t="b">
        <v>0</v>
      </c>
      <c r="I128" s="2"/>
    </row>
    <row r="129" spans="1:9">
      <c r="A129" s="2" t="str">
        <v>2</v>
      </c>
      <c r="B129" s="1" t="str">
        <v>I</v>
      </c>
      <c r="C129" s="1" t="str">
        <v>10</v>
      </c>
      <c r="D129" s="1" t="str">
        <v>G</v>
      </c>
      <c r="E129" s="1" t="str">
        <v>10</v>
      </c>
      <c r="F129" s="1" t="str">
        <f t="shared" si="56"/>
        <v/>
      </c>
      <c r="G129" s="1" t="str">
        <f t="shared" si="57"/>
        <v/>
      </c>
      <c r="H129" s="1" t="b">
        <v>0</v>
      </c>
      <c r="I129" s="2"/>
    </row>
    <row r="130" spans="1:9">
      <c r="A130" s="2" t="str">
        <v>2</v>
      </c>
      <c r="B130" s="1" t="str">
        <v>K</v>
      </c>
      <c r="C130" s="1" t="str">
        <v>10</v>
      </c>
      <c r="D130" s="1" t="str">
        <v>A</v>
      </c>
      <c r="E130" s="1" t="str">
        <v>10</v>
      </c>
      <c r="F130" s="1" t="str">
        <f t="shared" si="56"/>
        <v/>
      </c>
      <c r="G130" s="1" t="str">
        <f t="shared" si="57"/>
        <v/>
      </c>
      <c r="H130" s="1" t="b">
        <v>0</v>
      </c>
      <c r="I130" s="2"/>
    </row>
    <row r="131" spans="1:9">
      <c r="A131" s="2" t="str">
        <v>3</v>
      </c>
      <c r="B131" s="1" t="str">
        <v>B</v>
      </c>
      <c r="C131" s="1" t="str">
        <v>01</v>
      </c>
      <c r="D131" s="1" t="str">
        <v>A</v>
      </c>
      <c r="E131" s="1" t="str">
        <v>01</v>
      </c>
      <c r="F131" s="1" t="str">
        <f t="shared" si="56"/>
        <v/>
      </c>
      <c r="G131" s="1" t="str">
        <f t="shared" si="57"/>
        <v/>
      </c>
      <c r="H131" s="1" t="b">
        <v>0</v>
      </c>
      <c r="I131" s="2"/>
    </row>
    <row r="132" spans="1:9">
      <c r="A132" s="2" t="str">
        <v>3</v>
      </c>
      <c r="B132" s="1" t="str">
        <v>C</v>
      </c>
      <c r="C132" s="1" t="str">
        <v>01</v>
      </c>
      <c r="D132" s="1" t="str">
        <v>E</v>
      </c>
      <c r="E132" s="1" t="str">
        <v>01</v>
      </c>
      <c r="F132" s="1" t="str">
        <f t="shared" si="56"/>
        <v/>
      </c>
      <c r="G132" s="1" t="str">
        <f t="shared" si="57"/>
        <v/>
      </c>
      <c r="H132" s="1" t="b">
        <v>0</v>
      </c>
      <c r="I132" s="2"/>
    </row>
    <row r="133" spans="1:9">
      <c r="A133" s="2" t="str">
        <v>3</v>
      </c>
      <c r="B133" s="1" t="str">
        <v>I</v>
      </c>
      <c r="C133" s="1" t="str">
        <v>01</v>
      </c>
      <c r="D133" s="1" t="str">
        <v>F</v>
      </c>
      <c r="E133" s="1" t="str">
        <v>01</v>
      </c>
      <c r="F133" s="1" t="str">
        <f t="shared" si="56"/>
        <v/>
      </c>
      <c r="G133" s="1" t="str">
        <f t="shared" si="57"/>
        <v/>
      </c>
      <c r="H133" s="1" t="b">
        <v>0</v>
      </c>
      <c r="I133" s="2"/>
    </row>
    <row r="134" spans="1:9">
      <c r="A134" s="2" t="str">
        <v>3</v>
      </c>
      <c r="B134" s="1" t="str">
        <v>D</v>
      </c>
      <c r="C134" s="1" t="str">
        <v>01</v>
      </c>
      <c r="D134" s="1" t="str">
        <v>H</v>
      </c>
      <c r="E134" s="1" t="str">
        <v>01</v>
      </c>
      <c r="F134" s="1" t="str">
        <f t="shared" si="56"/>
        <v/>
      </c>
      <c r="G134" s="1" t="str">
        <f t="shared" si="57"/>
        <v/>
      </c>
      <c r="H134" s="1" t="b">
        <v>0</v>
      </c>
      <c r="I134" s="2"/>
    </row>
    <row r="135" spans="1:9">
      <c r="A135" s="2" t="str">
        <v>3</v>
      </c>
      <c r="B135" s="1" t="str">
        <v>L</v>
      </c>
      <c r="C135" s="1" t="str">
        <v>01</v>
      </c>
      <c r="D135" s="1" t="str">
        <v>J</v>
      </c>
      <c r="E135" s="1" t="str">
        <v>01</v>
      </c>
      <c r="F135" s="1" t="str">
        <f t="shared" si="56"/>
        <v/>
      </c>
      <c r="G135" s="1" t="str">
        <f t="shared" si="57"/>
        <v/>
      </c>
      <c r="H135" s="1" t="b">
        <v>0</v>
      </c>
      <c r="I135" s="2"/>
    </row>
    <row r="136" spans="1:9">
      <c r="A136" s="2" t="str">
        <v>3</v>
      </c>
      <c r="B136" s="1" t="str">
        <v>G</v>
      </c>
      <c r="C136" s="1" t="str">
        <v>01</v>
      </c>
      <c r="D136" s="1" t="str">
        <v>K</v>
      </c>
      <c r="E136" s="1" t="str">
        <v>01</v>
      </c>
      <c r="F136" s="1" t="str">
        <f t="shared" si="56"/>
        <v/>
      </c>
      <c r="G136" s="1" t="str">
        <f t="shared" si="57"/>
        <v/>
      </c>
      <c r="H136" s="1" t="b">
        <v>0</v>
      </c>
      <c r="I136" s="2"/>
    </row>
    <row r="137" spans="1:9">
      <c r="A137" s="2" t="str">
        <v>3</v>
      </c>
      <c r="B137" s="1" t="str">
        <v>F</v>
      </c>
      <c r="C137" s="1" t="str">
        <v>02</v>
      </c>
      <c r="D137" s="1" t="str">
        <v>B</v>
      </c>
      <c r="E137" s="1" t="str">
        <v>02</v>
      </c>
      <c r="F137" s="1" t="str">
        <f t="shared" si="56"/>
        <v/>
      </c>
      <c r="G137" s="1" t="str">
        <f t="shared" si="57"/>
        <v/>
      </c>
      <c r="H137" s="1" t="b">
        <v>0</v>
      </c>
      <c r="I137" s="2"/>
    </row>
    <row r="138" spans="1:9">
      <c r="A138" s="2" t="str">
        <v>3</v>
      </c>
      <c r="B138" s="1" t="str">
        <v>H</v>
      </c>
      <c r="C138" s="1" t="str">
        <v>02</v>
      </c>
      <c r="D138" s="1" t="str">
        <v>C</v>
      </c>
      <c r="E138" s="1" t="str">
        <v>02</v>
      </c>
      <c r="F138" s="1" t="str">
        <f t="shared" si="56"/>
        <v/>
      </c>
      <c r="G138" s="1" t="str">
        <f t="shared" si="57"/>
        <v/>
      </c>
      <c r="H138" s="1" t="b">
        <v>0</v>
      </c>
      <c r="I138" s="2"/>
    </row>
    <row r="139" spans="1:9">
      <c r="A139" s="2" t="str">
        <v>3</v>
      </c>
      <c r="B139" s="1" t="str">
        <v>J</v>
      </c>
      <c r="C139" s="1" t="str">
        <v>02</v>
      </c>
      <c r="D139" s="1" t="str">
        <v>D</v>
      </c>
      <c r="E139" s="1" t="str">
        <v>02</v>
      </c>
      <c r="F139" s="1" t="str">
        <f t="shared" ref="F139" si="58">IF(E139&lt;C139,B139&amp;"."&amp;C139,IF(C139&lt;E139,D139&amp;"."&amp;E139,""))</f>
        <v/>
      </c>
      <c r="G139" s="1" t="str">
        <f t="shared" si="57"/>
        <v/>
      </c>
      <c r="H139" s="1" t="b">
        <v>0</v>
      </c>
      <c r="I139" s="2"/>
    </row>
    <row r="140" spans="1:9">
      <c r="A140" s="2" t="str">
        <v>3</v>
      </c>
      <c r="B140" s="1" t="str">
        <v>K</v>
      </c>
      <c r="C140" s="1" t="str">
        <v>02</v>
      </c>
      <c r="D140" s="1" t="str">
        <v>G</v>
      </c>
      <c r="E140" s="1" t="str">
        <v>02</v>
      </c>
      <c r="F140" s="1" t="str">
        <f t="shared" ref="F140:F203" si="59">IF(E140&lt;C140,B140&amp;"."&amp;C140,IF(C140&lt;E140,D140&amp;"."&amp;E140,""))</f>
        <v/>
      </c>
      <c r="G140" s="1" t="str">
        <f t="shared" ref="G140:G203" si="60">IF(E140&gt;C140,B140&amp;"."&amp;C140,IF(C140&gt;E140,D140&amp;"."&amp;E140,""))</f>
        <v/>
      </c>
      <c r="H140" s="1" t="b">
        <v>0</v>
      </c>
      <c r="I140" s="2"/>
    </row>
    <row r="141" spans="1:9">
      <c r="A141" s="2" t="str">
        <v>3</v>
      </c>
      <c r="B141" s="1" t="str">
        <v>E</v>
      </c>
      <c r="C141" s="1" t="str">
        <v>02</v>
      </c>
      <c r="D141" s="1" t="str">
        <v>I</v>
      </c>
      <c r="E141" s="1" t="str">
        <v>02</v>
      </c>
      <c r="F141" s="1" t="str">
        <f t="shared" si="59"/>
        <v/>
      </c>
      <c r="G141" s="1" t="str">
        <f t="shared" si="60"/>
        <v/>
      </c>
      <c r="H141" s="1" t="b">
        <v>0</v>
      </c>
      <c r="I141" s="2"/>
    </row>
    <row r="142" spans="1:9">
      <c r="A142" s="2" t="str">
        <v>3</v>
      </c>
      <c r="B142" s="1" t="str">
        <v>A</v>
      </c>
      <c r="C142" s="1" t="str">
        <v>02</v>
      </c>
      <c r="D142" s="1" t="str">
        <v>L</v>
      </c>
      <c r="E142" s="1" t="str">
        <v>02</v>
      </c>
      <c r="F142" s="1" t="str">
        <f t="shared" si="59"/>
        <v/>
      </c>
      <c r="G142" s="1" t="str">
        <f t="shared" si="60"/>
        <v/>
      </c>
      <c r="H142" s="1" t="b">
        <v>0</v>
      </c>
      <c r="I142" s="2"/>
    </row>
    <row r="143" spans="1:9">
      <c r="A143" s="2" t="str">
        <v>3</v>
      </c>
      <c r="B143" s="1" t="str">
        <v>L</v>
      </c>
      <c r="C143" s="1" t="str">
        <v>03</v>
      </c>
      <c r="D143" s="1" t="str">
        <v>A</v>
      </c>
      <c r="E143" s="1" t="str">
        <v>03</v>
      </c>
      <c r="F143" s="1" t="str">
        <f t="shared" si="59"/>
        <v/>
      </c>
      <c r="G143" s="1" t="str">
        <f t="shared" si="60"/>
        <v/>
      </c>
      <c r="H143" s="1" t="b">
        <v>0</v>
      </c>
      <c r="I143" s="2"/>
    </row>
    <row r="144" spans="1:9">
      <c r="A144" s="2" t="str">
        <v>3</v>
      </c>
      <c r="B144" s="1" t="str">
        <v>H</v>
      </c>
      <c r="C144" s="1" t="str">
        <v>03</v>
      </c>
      <c r="D144" s="1" t="str">
        <v>C</v>
      </c>
      <c r="E144" s="1" t="str">
        <v>03</v>
      </c>
      <c r="F144" s="1" t="str">
        <f t="shared" si="59"/>
        <v/>
      </c>
      <c r="G144" s="1" t="str">
        <f t="shared" si="60"/>
        <v/>
      </c>
      <c r="H144" s="1" t="b">
        <v>0</v>
      </c>
      <c r="I144" s="2"/>
    </row>
    <row r="145" spans="1:9">
      <c r="A145" s="2" t="str">
        <v>3</v>
      </c>
      <c r="B145" s="1" t="str">
        <v>B</v>
      </c>
      <c r="C145" s="1" t="str">
        <v>03</v>
      </c>
      <c r="D145" s="1" t="str">
        <v>D</v>
      </c>
      <c r="E145" s="1" t="str">
        <v>03</v>
      </c>
      <c r="F145" s="1" t="str">
        <f t="shared" si="59"/>
        <v/>
      </c>
      <c r="G145" s="1" t="str">
        <f t="shared" si="60"/>
        <v/>
      </c>
      <c r="H145" s="1" t="b">
        <v>0</v>
      </c>
      <c r="I145" s="2"/>
    </row>
    <row r="146" spans="1:9">
      <c r="A146" s="2" t="str">
        <v>3</v>
      </c>
      <c r="B146" s="1" t="str">
        <v>F</v>
      </c>
      <c r="C146" s="1" t="str">
        <v>03</v>
      </c>
      <c r="D146" s="1" t="str">
        <v>E</v>
      </c>
      <c r="E146" s="1" t="str">
        <v>03</v>
      </c>
      <c r="F146" s="1" t="str">
        <f t="shared" si="59"/>
        <v/>
      </c>
      <c r="G146" s="1" t="str">
        <f t="shared" si="60"/>
        <v/>
      </c>
      <c r="H146" s="1" t="b">
        <v>0</v>
      </c>
      <c r="I146" s="2"/>
    </row>
    <row r="147" spans="1:9">
      <c r="A147" s="2" t="str">
        <v>3</v>
      </c>
      <c r="B147" s="1" t="str">
        <v>K</v>
      </c>
      <c r="C147" s="1" t="str">
        <v>03</v>
      </c>
      <c r="D147" s="1" t="str">
        <v>I</v>
      </c>
      <c r="E147" s="1" t="str">
        <v>03</v>
      </c>
      <c r="F147" s="1" t="str">
        <f t="shared" si="59"/>
        <v/>
      </c>
      <c r="G147" s="1" t="str">
        <f t="shared" si="60"/>
        <v/>
      </c>
      <c r="H147" s="1" t="b">
        <v>0</v>
      </c>
      <c r="I147" s="2"/>
    </row>
    <row r="148" spans="1:9">
      <c r="A148" s="2" t="str">
        <v>3</v>
      </c>
      <c r="B148" s="1" t="str">
        <v>G</v>
      </c>
      <c r="C148" s="1" t="str">
        <v>03</v>
      </c>
      <c r="D148" s="1" t="str">
        <v>J</v>
      </c>
      <c r="E148" s="1" t="str">
        <v>03</v>
      </c>
      <c r="F148" s="1" t="str">
        <f t="shared" si="59"/>
        <v/>
      </c>
      <c r="G148" s="1" t="str">
        <f t="shared" si="60"/>
        <v/>
      </c>
      <c r="H148" s="1" t="b">
        <v>0</v>
      </c>
      <c r="I148" s="2"/>
    </row>
    <row r="149" spans="1:9">
      <c r="A149" s="2" t="str">
        <v>3</v>
      </c>
      <c r="B149" s="1" t="str">
        <v>A</v>
      </c>
      <c r="C149" s="1" t="str">
        <v>04</v>
      </c>
      <c r="D149" s="1" t="str">
        <v>B</v>
      </c>
      <c r="E149" s="1" t="str">
        <v>04</v>
      </c>
      <c r="F149" s="1" t="str">
        <f t="shared" si="59"/>
        <v/>
      </c>
      <c r="G149" s="1" t="str">
        <f t="shared" si="60"/>
        <v/>
      </c>
      <c r="H149" s="1" t="b">
        <v>0</v>
      </c>
      <c r="I149" s="2"/>
    </row>
    <row r="150" spans="1:9">
      <c r="A150" s="2" t="str">
        <v>3</v>
      </c>
      <c r="B150" s="1" t="str">
        <v>J</v>
      </c>
      <c r="C150" s="1" t="str">
        <v>04</v>
      </c>
      <c r="D150" s="1" t="str">
        <v>C</v>
      </c>
      <c r="E150" s="1" t="str">
        <v>04</v>
      </c>
      <c r="F150" s="1" t="str">
        <f t="shared" si="59"/>
        <v/>
      </c>
      <c r="G150" s="1" t="str">
        <f t="shared" si="60"/>
        <v/>
      </c>
      <c r="H150" s="1" t="b">
        <v>0</v>
      </c>
      <c r="I150" s="2"/>
    </row>
    <row r="151" spans="1:9">
      <c r="A151" s="2" t="str">
        <v>3</v>
      </c>
      <c r="B151" s="1" t="str">
        <v>H</v>
      </c>
      <c r="C151" s="1" t="str">
        <v>04</v>
      </c>
      <c r="D151" s="1" t="str">
        <v>E</v>
      </c>
      <c r="E151" s="1" t="str">
        <v>04</v>
      </c>
      <c r="F151" s="1" t="str">
        <f t="shared" si="59"/>
        <v/>
      </c>
      <c r="G151" s="1" t="str">
        <f t="shared" si="60"/>
        <v/>
      </c>
      <c r="H151" s="1" t="b">
        <v>0</v>
      </c>
      <c r="I151" s="2"/>
    </row>
    <row r="152" spans="1:9">
      <c r="A152" s="2" t="str">
        <v>3</v>
      </c>
      <c r="B152" s="1" t="str">
        <v>G</v>
      </c>
      <c r="C152" s="1" t="str">
        <v>04</v>
      </c>
      <c r="D152" s="1" t="str">
        <v>F</v>
      </c>
      <c r="E152" s="1" t="str">
        <v>04</v>
      </c>
      <c r="F152" s="1" t="str">
        <f t="shared" si="59"/>
        <v/>
      </c>
      <c r="G152" s="1" t="str">
        <f t="shared" si="60"/>
        <v/>
      </c>
      <c r="H152" s="1" t="b">
        <v>0</v>
      </c>
      <c r="I152" s="2"/>
    </row>
    <row r="153" spans="1:9">
      <c r="A153" s="2" t="str">
        <v>3</v>
      </c>
      <c r="B153" s="1" t="str">
        <v>I</v>
      </c>
      <c r="C153" s="1" t="str">
        <v>04</v>
      </c>
      <c r="D153" s="1" t="str">
        <v>K</v>
      </c>
      <c r="E153" s="1" t="str">
        <v>04</v>
      </c>
      <c r="F153" s="1" t="str">
        <f t="shared" si="59"/>
        <v/>
      </c>
      <c r="G153" s="1" t="str">
        <f t="shared" si="60"/>
        <v/>
      </c>
      <c r="H153" s="1" t="b">
        <v>0</v>
      </c>
      <c r="I153" s="2"/>
    </row>
    <row r="154" spans="1:9">
      <c r="A154" s="2" t="str">
        <v>3</v>
      </c>
      <c r="B154" s="1" t="str">
        <v>D</v>
      </c>
      <c r="C154" s="1" t="str">
        <v>04</v>
      </c>
      <c r="D154" s="1" t="str">
        <v>L</v>
      </c>
      <c r="E154" s="1" t="str">
        <v>04</v>
      </c>
      <c r="F154" s="1" t="str">
        <f t="shared" si="59"/>
        <v/>
      </c>
      <c r="G154" s="1" t="str">
        <f t="shared" si="60"/>
        <v/>
      </c>
      <c r="H154" s="1" t="b">
        <v>0</v>
      </c>
      <c r="I154" s="2"/>
    </row>
    <row r="155" spans="1:9">
      <c r="A155" s="2" t="str">
        <v>3</v>
      </c>
      <c r="B155" s="1" t="str">
        <v>L</v>
      </c>
      <c r="C155" s="1" t="str">
        <v>05</v>
      </c>
      <c r="D155" s="1" t="str">
        <v>B</v>
      </c>
      <c r="E155" s="1" t="str">
        <v>05</v>
      </c>
      <c r="F155" s="1" t="str">
        <f t="shared" si="59"/>
        <v/>
      </c>
      <c r="G155" s="1" t="str">
        <f t="shared" si="60"/>
        <v/>
      </c>
      <c r="H155" s="1" t="b">
        <v>0</v>
      </c>
      <c r="I155" s="2"/>
    </row>
    <row r="156" spans="1:9">
      <c r="A156" s="2" t="str">
        <v>3</v>
      </c>
      <c r="B156" s="1" t="str">
        <v>C</v>
      </c>
      <c r="C156" s="1" t="str">
        <v>05</v>
      </c>
      <c r="D156" s="1" t="str">
        <v>F</v>
      </c>
      <c r="E156" s="1" t="str">
        <v>05</v>
      </c>
      <c r="F156" s="1" t="str">
        <f t="shared" si="59"/>
        <v/>
      </c>
      <c r="G156" s="1" t="str">
        <f t="shared" si="60"/>
        <v/>
      </c>
      <c r="H156" s="1" t="b">
        <v>0</v>
      </c>
      <c r="I156" s="2"/>
    </row>
    <row r="157" spans="1:9">
      <c r="A157" s="2" t="str">
        <v>3</v>
      </c>
      <c r="B157" s="1" t="str">
        <v>E</v>
      </c>
      <c r="C157" s="1" t="str">
        <v>05</v>
      </c>
      <c r="D157" s="1" t="str">
        <v>G</v>
      </c>
      <c r="E157" s="1" t="str">
        <v>05</v>
      </c>
      <c r="F157" s="1" t="str">
        <f t="shared" si="59"/>
        <v/>
      </c>
      <c r="G157" s="1" t="str">
        <f t="shared" si="60"/>
        <v/>
      </c>
      <c r="H157" s="1" t="b">
        <v>0</v>
      </c>
      <c r="I157" s="2"/>
    </row>
    <row r="158" spans="1:9">
      <c r="A158" s="2" t="str">
        <v>3</v>
      </c>
      <c r="B158" s="1" t="str">
        <v>D</v>
      </c>
      <c r="C158" s="1" t="str">
        <v>05</v>
      </c>
      <c r="D158" s="1" t="str">
        <v>H</v>
      </c>
      <c r="E158" s="1" t="str">
        <v>05</v>
      </c>
      <c r="F158" s="1" t="str">
        <f t="shared" si="59"/>
        <v/>
      </c>
      <c r="G158" s="1" t="str">
        <f t="shared" si="60"/>
        <v/>
      </c>
      <c r="H158" s="1" t="b">
        <v>0</v>
      </c>
      <c r="I158" s="2"/>
    </row>
    <row r="159" spans="1:9">
      <c r="A159" s="2" t="str">
        <v>3</v>
      </c>
      <c r="B159" s="1" t="str">
        <v>J</v>
      </c>
      <c r="C159" s="1" t="str">
        <v>05</v>
      </c>
      <c r="D159" s="1" t="str">
        <v>I</v>
      </c>
      <c r="E159" s="1" t="str">
        <v>05</v>
      </c>
      <c r="F159" s="1" t="str">
        <f t="shared" si="59"/>
        <v/>
      </c>
      <c r="G159" s="1" t="str">
        <f t="shared" si="60"/>
        <v/>
      </c>
      <c r="H159" s="1" t="b">
        <v>0</v>
      </c>
      <c r="I159" s="2"/>
    </row>
    <row r="160" spans="1:9">
      <c r="A160" s="2" t="str">
        <v>3</v>
      </c>
      <c r="B160" s="1" t="str">
        <v>A</v>
      </c>
      <c r="C160" s="1" t="str">
        <v>05</v>
      </c>
      <c r="D160" s="1" t="str">
        <v>K</v>
      </c>
      <c r="E160" s="1" t="str">
        <v>05</v>
      </c>
      <c r="F160" s="1" t="str">
        <f t="shared" si="59"/>
        <v/>
      </c>
      <c r="G160" s="1" t="str">
        <f t="shared" si="60"/>
        <v/>
      </c>
      <c r="H160" s="1" t="b">
        <v>0</v>
      </c>
      <c r="I160" s="2"/>
    </row>
    <row r="161" spans="1:9">
      <c r="A161" s="2" t="str">
        <v>3</v>
      </c>
      <c r="B161" s="1" t="str">
        <v>I</v>
      </c>
      <c r="C161" s="1" t="str">
        <v>06</v>
      </c>
      <c r="D161" s="1" t="str">
        <v>A</v>
      </c>
      <c r="E161" s="1" t="str">
        <v>06</v>
      </c>
      <c r="F161" s="1" t="str">
        <f t="shared" si="59"/>
        <v/>
      </c>
      <c r="G161" s="1" t="str">
        <f t="shared" si="60"/>
        <v/>
      </c>
      <c r="H161" s="1" t="b">
        <v>0</v>
      </c>
      <c r="I161" s="2"/>
    </row>
    <row r="162" spans="1:9">
      <c r="A162" s="2" t="str">
        <v>3</v>
      </c>
      <c r="B162" s="1" t="str">
        <v>K</v>
      </c>
      <c r="C162" s="1" t="str">
        <v>06</v>
      </c>
      <c r="D162" s="1" t="str">
        <v>B</v>
      </c>
      <c r="E162" s="1" t="str">
        <v>06</v>
      </c>
      <c r="F162" s="1" t="str">
        <f t="shared" si="59"/>
        <v/>
      </c>
      <c r="G162" s="1" t="str">
        <f t="shared" si="60"/>
        <v/>
      </c>
      <c r="H162" s="1" t="b">
        <v>0</v>
      </c>
      <c r="I162" s="2"/>
    </row>
    <row r="163" spans="1:9">
      <c r="A163" s="2" t="str">
        <v>3</v>
      </c>
      <c r="B163" s="1" t="str">
        <v>C</v>
      </c>
      <c r="C163" s="1" t="str">
        <v>06</v>
      </c>
      <c r="D163" s="1" t="str">
        <v>D</v>
      </c>
      <c r="E163" s="1" t="str">
        <v>06</v>
      </c>
      <c r="F163" s="1" t="str">
        <f t="shared" si="59"/>
        <v/>
      </c>
      <c r="G163" s="1" t="str">
        <f t="shared" si="60"/>
        <v/>
      </c>
      <c r="H163" s="1" t="b">
        <v>0</v>
      </c>
      <c r="I163" s="2"/>
    </row>
    <row r="164" spans="1:9">
      <c r="A164" s="2" t="str">
        <v>3</v>
      </c>
      <c r="B164" s="1" t="str">
        <v>J</v>
      </c>
      <c r="C164" s="1" t="str">
        <v>06</v>
      </c>
      <c r="D164" s="1" t="str">
        <v>G</v>
      </c>
      <c r="E164" s="1" t="str">
        <v>06</v>
      </c>
      <c r="F164" s="1" t="str">
        <f t="shared" si="59"/>
        <v/>
      </c>
      <c r="G164" s="1" t="str">
        <f t="shared" si="60"/>
        <v/>
      </c>
      <c r="H164" s="1" t="b">
        <v>0</v>
      </c>
      <c r="I164" s="2"/>
    </row>
    <row r="165" spans="1:9">
      <c r="A165" s="2" t="str">
        <v>3</v>
      </c>
      <c r="B165" s="1" t="str">
        <v>F</v>
      </c>
      <c r="C165" s="1" t="str">
        <v>06</v>
      </c>
      <c r="D165" s="1" t="str">
        <v>H</v>
      </c>
      <c r="E165" s="1" t="str">
        <v>06</v>
      </c>
      <c r="F165" s="1" t="str">
        <f t="shared" si="59"/>
        <v/>
      </c>
      <c r="G165" s="1" t="str">
        <f t="shared" si="60"/>
        <v/>
      </c>
      <c r="H165" s="1" t="b">
        <v>0</v>
      </c>
      <c r="I165" s="2"/>
    </row>
    <row r="166" spans="1:9">
      <c r="A166" s="2" t="str">
        <v>3</v>
      </c>
      <c r="B166" s="1" t="str">
        <v>E</v>
      </c>
      <c r="C166" s="1" t="str">
        <v>06</v>
      </c>
      <c r="D166" s="1" t="str">
        <v>L</v>
      </c>
      <c r="E166" s="1" t="str">
        <v>06</v>
      </c>
      <c r="F166" s="1" t="str">
        <f t="shared" si="59"/>
        <v/>
      </c>
      <c r="G166" s="1" t="str">
        <f t="shared" si="60"/>
        <v/>
      </c>
      <c r="H166" s="1" t="b">
        <v>0</v>
      </c>
      <c r="I166" s="2"/>
    </row>
    <row r="167" spans="1:9">
      <c r="A167" s="2" t="str">
        <v>3</v>
      </c>
      <c r="B167" s="1" t="str">
        <v>E</v>
      </c>
      <c r="C167" s="1" t="str">
        <v>07</v>
      </c>
      <c r="D167" s="1" t="str">
        <v>D</v>
      </c>
      <c r="E167" s="1" t="str">
        <v>07</v>
      </c>
      <c r="F167" s="1" t="str">
        <f t="shared" si="59"/>
        <v/>
      </c>
      <c r="G167" s="1" t="str">
        <f t="shared" si="60"/>
        <v/>
      </c>
      <c r="H167" s="1" t="b">
        <v>0</v>
      </c>
      <c r="I167" s="2"/>
    </row>
    <row r="168" spans="1:9">
      <c r="A168" s="2" t="str">
        <v>3</v>
      </c>
      <c r="B168" s="1" t="str">
        <v>I</v>
      </c>
      <c r="C168" s="1" t="str">
        <v>07</v>
      </c>
      <c r="D168" s="1" t="str">
        <v>F</v>
      </c>
      <c r="E168" s="1" t="str">
        <v>07</v>
      </c>
      <c r="F168" s="1" t="str">
        <f t="shared" si="59"/>
        <v/>
      </c>
      <c r="G168" s="1" t="str">
        <f t="shared" si="60"/>
        <v/>
      </c>
      <c r="H168" s="1" t="b">
        <v>0</v>
      </c>
      <c r="I168" s="2"/>
    </row>
    <row r="169" spans="1:9">
      <c r="A169" s="2" t="str">
        <v>3</v>
      </c>
      <c r="B169" s="1" t="str">
        <v>B</v>
      </c>
      <c r="C169" s="1" t="str">
        <v>07</v>
      </c>
      <c r="D169" s="1" t="str">
        <v>G</v>
      </c>
      <c r="E169" s="1" t="str">
        <v>07</v>
      </c>
      <c r="F169" s="1" t="str">
        <f t="shared" si="59"/>
        <v/>
      </c>
      <c r="G169" s="1" t="str">
        <f t="shared" si="60"/>
        <v/>
      </c>
      <c r="H169" s="1" t="b">
        <v>0</v>
      </c>
      <c r="I169" s="2"/>
    </row>
    <row r="170" spans="1:9">
      <c r="A170" s="2" t="str">
        <v>3</v>
      </c>
      <c r="B170" s="1" t="str">
        <v>C</v>
      </c>
      <c r="C170" s="1" t="str">
        <v>07</v>
      </c>
      <c r="D170" s="1" t="str">
        <v>H</v>
      </c>
      <c r="E170" s="1" t="str">
        <v>07</v>
      </c>
      <c r="F170" s="1" t="str">
        <f t="shared" si="59"/>
        <v/>
      </c>
      <c r="G170" s="1" t="str">
        <f t="shared" si="60"/>
        <v/>
      </c>
      <c r="H170" s="1" t="b">
        <v>0</v>
      </c>
      <c r="I170" s="2"/>
    </row>
    <row r="171" spans="1:9">
      <c r="A171" s="2" t="str">
        <v>3</v>
      </c>
      <c r="B171" s="1" t="str">
        <v>A</v>
      </c>
      <c r="C171" s="1" t="str">
        <v>07</v>
      </c>
      <c r="D171" s="1" t="str">
        <v>J</v>
      </c>
      <c r="E171" s="1" t="str">
        <v>07</v>
      </c>
      <c r="F171" s="1" t="str">
        <f t="shared" si="59"/>
        <v/>
      </c>
      <c r="G171" s="1" t="str">
        <f t="shared" si="60"/>
        <v/>
      </c>
      <c r="H171" s="1" t="b">
        <v>0</v>
      </c>
      <c r="I171" s="2"/>
    </row>
    <row r="172" spans="1:9">
      <c r="A172" s="2" t="str">
        <v>3</v>
      </c>
      <c r="B172" s="1" t="str">
        <v>K</v>
      </c>
      <c r="C172" s="1" t="str">
        <v>07</v>
      </c>
      <c r="D172" s="1" t="str">
        <v>L</v>
      </c>
      <c r="E172" s="1" t="str">
        <v>07</v>
      </c>
      <c r="F172" s="1" t="str">
        <f t="shared" si="59"/>
        <v/>
      </c>
      <c r="G172" s="1" t="str">
        <f t="shared" si="60"/>
        <v/>
      </c>
      <c r="H172" s="1" t="b">
        <v>0</v>
      </c>
      <c r="I172" s="2"/>
    </row>
    <row r="173" spans="1:9">
      <c r="A173" s="2" t="str">
        <v>3</v>
      </c>
      <c r="B173" s="1" t="str">
        <v>E</v>
      </c>
      <c r="C173" s="1" t="str">
        <v>08</v>
      </c>
      <c r="D173" s="1" t="str">
        <v>A</v>
      </c>
      <c r="E173" s="1" t="str">
        <v>08</v>
      </c>
      <c r="F173" s="1" t="str">
        <f t="shared" si="59"/>
        <v/>
      </c>
      <c r="G173" s="1" t="str">
        <f t="shared" si="60"/>
        <v/>
      </c>
      <c r="H173" s="1" t="b">
        <v>0</v>
      </c>
      <c r="I173" s="2"/>
    </row>
    <row r="174" spans="1:9">
      <c r="A174" s="2" t="str">
        <v>3</v>
      </c>
      <c r="B174" s="1" t="str">
        <v>D</v>
      </c>
      <c r="C174" s="1" t="str">
        <v>08</v>
      </c>
      <c r="D174" s="1" t="str">
        <v>C</v>
      </c>
      <c r="E174" s="1" t="str">
        <v>08</v>
      </c>
      <c r="F174" s="1" t="str">
        <f t="shared" si="59"/>
        <v/>
      </c>
      <c r="G174" s="1" t="str">
        <f t="shared" si="60"/>
        <v/>
      </c>
      <c r="H174" s="1" t="b">
        <v>0</v>
      </c>
      <c r="I174" s="2"/>
    </row>
    <row r="175" spans="1:9">
      <c r="A175" s="2" t="str">
        <v>3</v>
      </c>
      <c r="B175" s="1" t="str">
        <v>F</v>
      </c>
      <c r="C175" s="1" t="str">
        <v>08</v>
      </c>
      <c r="D175" s="1" t="str">
        <v>G</v>
      </c>
      <c r="E175" s="1" t="str">
        <v>08</v>
      </c>
      <c r="F175" s="1" t="str">
        <f t="shared" si="59"/>
        <v/>
      </c>
      <c r="G175" s="1" t="str">
        <f t="shared" si="60"/>
        <v/>
      </c>
      <c r="H175" s="1" t="b">
        <v>0</v>
      </c>
      <c r="I175" s="2"/>
    </row>
    <row r="176" spans="1:9">
      <c r="A176" s="2" t="str">
        <v>3</v>
      </c>
      <c r="B176" s="1" t="str">
        <v>B</v>
      </c>
      <c r="C176" s="1" t="str">
        <v>08</v>
      </c>
      <c r="D176" s="1" t="str">
        <v>I</v>
      </c>
      <c r="E176" s="1" t="str">
        <v>08</v>
      </c>
      <c r="F176" s="1" t="str">
        <f t="shared" si="59"/>
        <v/>
      </c>
      <c r="G176" s="1" t="str">
        <f t="shared" si="60"/>
        <v/>
      </c>
      <c r="H176" s="1" t="b">
        <v>0</v>
      </c>
      <c r="I176" s="2"/>
    </row>
    <row r="177" spans="1:9">
      <c r="A177" s="2" t="str">
        <v>3</v>
      </c>
      <c r="B177" s="1" t="str">
        <v>H</v>
      </c>
      <c r="C177" s="1" t="str">
        <v>08</v>
      </c>
      <c r="D177" s="1" t="str">
        <v>J</v>
      </c>
      <c r="E177" s="1" t="str">
        <v>08</v>
      </c>
      <c r="F177" s="1" t="str">
        <f t="shared" si="59"/>
        <v/>
      </c>
      <c r="G177" s="1" t="str">
        <f t="shared" si="60"/>
        <v/>
      </c>
      <c r="H177" s="1" t="b">
        <v>0</v>
      </c>
      <c r="I177" s="2"/>
    </row>
    <row r="178" spans="1:9">
      <c r="A178" s="2" t="str">
        <v>3</v>
      </c>
      <c r="B178" s="1" t="str">
        <v>L</v>
      </c>
      <c r="C178" s="1" t="str">
        <v>08</v>
      </c>
      <c r="D178" s="1" t="str">
        <v>K</v>
      </c>
      <c r="E178" s="1" t="str">
        <v>08</v>
      </c>
      <c r="F178" s="1" t="str">
        <f t="shared" si="59"/>
        <v/>
      </c>
      <c r="G178" s="1" t="str">
        <f t="shared" si="60"/>
        <v/>
      </c>
      <c r="H178" s="1" t="b">
        <v>0</v>
      </c>
      <c r="I178" s="2"/>
    </row>
    <row r="179" spans="1:9">
      <c r="A179" s="2" t="str">
        <v>3</v>
      </c>
      <c r="B179" s="1" t="str">
        <v>I</v>
      </c>
      <c r="C179" s="1" t="str">
        <v>09</v>
      </c>
      <c r="D179" s="1" t="str">
        <v>A</v>
      </c>
      <c r="E179" s="1" t="str">
        <v>09</v>
      </c>
      <c r="F179" s="1" t="str">
        <f t="shared" si="59"/>
        <v/>
      </c>
      <c r="G179" s="1" t="str">
        <f t="shared" si="60"/>
        <v/>
      </c>
      <c r="H179" s="1" t="b">
        <v>0</v>
      </c>
      <c r="I179" s="2"/>
    </row>
    <row r="180" spans="1:9">
      <c r="A180" s="2" t="str">
        <v>3</v>
      </c>
      <c r="B180" s="1" t="str">
        <v>K</v>
      </c>
      <c r="C180" s="1" t="str">
        <v>09</v>
      </c>
      <c r="D180" s="1" t="str">
        <v>D</v>
      </c>
      <c r="E180" s="1" t="str">
        <v>09</v>
      </c>
      <c r="F180" s="1" t="str">
        <f t="shared" si="59"/>
        <v/>
      </c>
      <c r="G180" s="1" t="str">
        <f t="shared" si="60"/>
        <v/>
      </c>
      <c r="H180" s="1" t="b">
        <v>0</v>
      </c>
      <c r="I180" s="2"/>
    </row>
    <row r="181" spans="1:9">
      <c r="A181" s="2" t="str">
        <v>3</v>
      </c>
      <c r="B181" s="1" t="str">
        <v>F</v>
      </c>
      <c r="C181" s="1" t="str">
        <v>09</v>
      </c>
      <c r="D181" s="1" t="str">
        <v>E</v>
      </c>
      <c r="E181" s="1" t="str">
        <v>09</v>
      </c>
      <c r="F181" s="1" t="str">
        <f t="shared" si="59"/>
        <v/>
      </c>
      <c r="G181" s="1" t="str">
        <f t="shared" si="60"/>
        <v/>
      </c>
      <c r="H181" s="1" t="b">
        <v>0</v>
      </c>
      <c r="I181" s="2"/>
    </row>
    <row r="182" spans="1:9">
      <c r="A182" s="2" t="str">
        <v>3</v>
      </c>
      <c r="B182" s="1" t="str">
        <v>B</v>
      </c>
      <c r="C182" s="1" t="str">
        <v>09</v>
      </c>
      <c r="D182" s="1" t="str">
        <v>H</v>
      </c>
      <c r="E182" s="1" t="str">
        <v>09</v>
      </c>
      <c r="F182" s="1" t="str">
        <f t="shared" si="59"/>
        <v/>
      </c>
      <c r="G182" s="1" t="str">
        <f t="shared" si="60"/>
        <v/>
      </c>
      <c r="H182" s="1" t="b">
        <v>0</v>
      </c>
      <c r="I182" s="2"/>
    </row>
    <row r="183" spans="1:9">
      <c r="A183" s="2" t="str">
        <v>3</v>
      </c>
      <c r="B183" s="1" t="str">
        <v>C</v>
      </c>
      <c r="C183" s="1" t="str">
        <v>09</v>
      </c>
      <c r="D183" s="1" t="str">
        <v>J</v>
      </c>
      <c r="E183" s="1" t="str">
        <v>09</v>
      </c>
      <c r="F183" s="1" t="str">
        <f t="shared" si="59"/>
        <v/>
      </c>
      <c r="G183" s="1" t="str">
        <f t="shared" si="60"/>
        <v/>
      </c>
      <c r="H183" s="1" t="b">
        <v>0</v>
      </c>
      <c r="I183" s="2"/>
    </row>
    <row r="184" spans="1:9">
      <c r="A184" s="2" t="str">
        <v>3</v>
      </c>
      <c r="B184" s="1" t="str">
        <v>G</v>
      </c>
      <c r="C184" s="1" t="str">
        <v>09</v>
      </c>
      <c r="D184" s="1" t="str">
        <v>L</v>
      </c>
      <c r="E184" s="1" t="str">
        <v>09</v>
      </c>
      <c r="F184" s="1" t="str">
        <f t="shared" si="59"/>
        <v/>
      </c>
      <c r="G184" s="1" t="str">
        <f t="shared" si="60"/>
        <v/>
      </c>
      <c r="H184" s="1" t="b">
        <v>0</v>
      </c>
      <c r="I184" s="2"/>
    </row>
    <row r="185" spans="1:9">
      <c r="A185" s="2" t="str">
        <v>3</v>
      </c>
      <c r="B185" s="1" t="str">
        <v>G</v>
      </c>
      <c r="C185" s="1" t="str">
        <v>10</v>
      </c>
      <c r="D185" s="1" t="str">
        <v>B</v>
      </c>
      <c r="E185" s="1" t="str">
        <v>10</v>
      </c>
      <c r="F185" s="1" t="str">
        <f t="shared" si="59"/>
        <v/>
      </c>
      <c r="G185" s="1" t="str">
        <f t="shared" si="60"/>
        <v/>
      </c>
      <c r="H185" s="1" t="b">
        <v>0</v>
      </c>
      <c r="I185" s="2"/>
    </row>
    <row r="186" spans="1:9">
      <c r="A186" s="2" t="str">
        <v>3</v>
      </c>
      <c r="B186" s="1" t="str">
        <v>A</v>
      </c>
      <c r="C186" s="1" t="str">
        <v>10</v>
      </c>
      <c r="D186" s="1" t="str">
        <v>C</v>
      </c>
      <c r="E186" s="1" t="str">
        <v>10</v>
      </c>
      <c r="F186" s="1" t="str">
        <f t="shared" si="59"/>
        <v/>
      </c>
      <c r="G186" s="1" t="str">
        <f t="shared" si="60"/>
        <v/>
      </c>
      <c r="H186" s="1" t="b">
        <v>0</v>
      </c>
      <c r="I186" s="2"/>
    </row>
    <row r="187" spans="1:9">
      <c r="A187" s="2" t="str">
        <v>3</v>
      </c>
      <c r="B187" s="1" t="str">
        <v>L</v>
      </c>
      <c r="C187" s="1" t="str">
        <v>10</v>
      </c>
      <c r="D187" s="1" t="str">
        <v>E</v>
      </c>
      <c r="E187" s="1" t="str">
        <v>10</v>
      </c>
      <c r="F187" s="1" t="str">
        <f t="shared" si="59"/>
        <v/>
      </c>
      <c r="G187" s="1" t="str">
        <f t="shared" si="60"/>
        <v/>
      </c>
      <c r="H187" s="1" t="b">
        <v>0</v>
      </c>
      <c r="I187" s="2"/>
    </row>
    <row r="188" spans="1:9">
      <c r="A188" s="2" t="str">
        <v>3</v>
      </c>
      <c r="B188" s="1" t="str">
        <v>J</v>
      </c>
      <c r="C188" s="1" t="str">
        <v>10</v>
      </c>
      <c r="D188" s="1" t="str">
        <v>F</v>
      </c>
      <c r="E188" s="1" t="str">
        <v>10</v>
      </c>
      <c r="F188" s="1" t="str">
        <f t="shared" si="59"/>
        <v/>
      </c>
      <c r="G188" s="1" t="str">
        <f t="shared" si="60"/>
        <v/>
      </c>
      <c r="H188" s="1" t="b">
        <v>0</v>
      </c>
      <c r="I188" s="2"/>
    </row>
    <row r="189" spans="1:9">
      <c r="A189" s="2" t="str">
        <v>3</v>
      </c>
      <c r="B189" s="1" t="str">
        <v>H</v>
      </c>
      <c r="C189" s="1" t="str">
        <v>10</v>
      </c>
      <c r="D189" s="1" t="str">
        <v>I</v>
      </c>
      <c r="E189" s="1" t="str">
        <v>10</v>
      </c>
      <c r="F189" s="1" t="str">
        <f t="shared" si="59"/>
        <v/>
      </c>
      <c r="G189" s="1" t="str">
        <f t="shared" si="60"/>
        <v/>
      </c>
      <c r="H189" s="1" t="b">
        <v>0</v>
      </c>
      <c r="I189" s="2"/>
    </row>
    <row r="190" spans="1:9">
      <c r="A190" s="2" t="str">
        <v>3</v>
      </c>
      <c r="B190" s="1" t="str">
        <v>D</v>
      </c>
      <c r="C190" s="1" t="str">
        <v>10</v>
      </c>
      <c r="D190" s="1" t="str">
        <v>K</v>
      </c>
      <c r="E190" s="1" t="str">
        <v>10</v>
      </c>
      <c r="F190" s="1" t="str">
        <f t="shared" si="59"/>
        <v/>
      </c>
      <c r="G190" s="1" t="str">
        <f t="shared" si="60"/>
        <v/>
      </c>
      <c r="H190" s="1" t="b">
        <v>0</v>
      </c>
      <c r="I190" s="2"/>
    </row>
    <row r="191" spans="1:9">
      <c r="A191" s="2" t="str">
        <f ca="1"/>
        <v/>
      </c>
      <c r="B191" s="1" t="str">
        <v/>
      </c>
      <c r="C191" s="1" t="str">
        <v/>
      </c>
      <c r="D191" s="1" t="str">
        <v/>
      </c>
      <c r="E191" s="1" t="str">
        <v/>
      </c>
      <c r="F191" s="1" t="str">
        <f t="shared" si="59"/>
        <v/>
      </c>
      <c r="G191" s="1" t="str">
        <f t="shared" si="60"/>
        <v/>
      </c>
      <c r="H191" s="1" t="b">
        <v>0</v>
      </c>
      <c r="I191" s="2"/>
    </row>
    <row r="192" spans="1:9">
      <c r="A192" s="2" t="str">
        <f ca="1"/>
        <v/>
      </c>
      <c r="B192" s="1" t="str">
        <v/>
      </c>
      <c r="C192" s="1" t="str">
        <v/>
      </c>
      <c r="D192" s="1" t="str">
        <v/>
      </c>
      <c r="E192" s="1" t="str">
        <v/>
      </c>
      <c r="F192" s="1" t="str">
        <f t="shared" si="59"/>
        <v/>
      </c>
      <c r="G192" s="1" t="str">
        <f t="shared" si="60"/>
        <v/>
      </c>
      <c r="H192" s="1" t="b">
        <v>0</v>
      </c>
      <c r="I192" s="2"/>
    </row>
    <row r="193" spans="1:9">
      <c r="A193" s="2" t="str">
        <f ca="1"/>
        <v/>
      </c>
      <c r="B193" s="1" t="str">
        <v/>
      </c>
      <c r="C193" s="1" t="str">
        <v/>
      </c>
      <c r="D193" s="1" t="str">
        <v/>
      </c>
      <c r="E193" s="1" t="str">
        <v/>
      </c>
      <c r="F193" s="1" t="str">
        <f t="shared" si="59"/>
        <v/>
      </c>
      <c r="G193" s="1" t="str">
        <f t="shared" si="60"/>
        <v/>
      </c>
      <c r="H193" s="1" t="b">
        <v>0</v>
      </c>
      <c r="I193" s="2"/>
    </row>
    <row r="194" spans="1:9">
      <c r="A194" s="2" t="str">
        <f ca="1"/>
        <v/>
      </c>
      <c r="B194" s="1" t="str">
        <v/>
      </c>
      <c r="C194" s="1" t="str">
        <v/>
      </c>
      <c r="D194" s="1" t="str">
        <v/>
      </c>
      <c r="E194" s="1" t="str">
        <v/>
      </c>
      <c r="F194" s="1" t="str">
        <f t="shared" si="59"/>
        <v/>
      </c>
      <c r="G194" s="1" t="str">
        <f t="shared" si="60"/>
        <v/>
      </c>
      <c r="H194" s="1" t="b">
        <v>0</v>
      </c>
      <c r="I194" s="2"/>
    </row>
    <row r="195" spans="1:9">
      <c r="A195" s="2" t="str">
        <f ca="1"/>
        <v/>
      </c>
      <c r="B195" s="1" t="str">
        <v/>
      </c>
      <c r="C195" s="1" t="str">
        <v/>
      </c>
      <c r="D195" s="1" t="str">
        <v/>
      </c>
      <c r="E195" s="1" t="str">
        <v/>
      </c>
      <c r="F195" s="1" t="str">
        <f t="shared" si="59"/>
        <v/>
      </c>
      <c r="G195" s="1" t="str">
        <f t="shared" si="60"/>
        <v/>
      </c>
      <c r="H195" s="1" t="b">
        <v>0</v>
      </c>
      <c r="I195" s="2"/>
    </row>
    <row r="196" spans="1:9">
      <c r="A196" s="2" t="str">
        <f ca="1"/>
        <v/>
      </c>
      <c r="B196" s="1" t="str">
        <v/>
      </c>
      <c r="C196" s="1" t="str">
        <v/>
      </c>
      <c r="D196" s="1" t="str">
        <v/>
      </c>
      <c r="E196" s="1" t="str">
        <v/>
      </c>
      <c r="F196" s="1" t="str">
        <f t="shared" si="59"/>
        <v/>
      </c>
      <c r="G196" s="1" t="str">
        <f t="shared" si="60"/>
        <v/>
      </c>
      <c r="H196" s="1" t="b">
        <v>0</v>
      </c>
      <c r="I196" s="2"/>
    </row>
    <row r="197" spans="1:9">
      <c r="A197" s="2" t="str">
        <f ca="1"/>
        <v/>
      </c>
      <c r="B197" s="1" t="str">
        <v/>
      </c>
      <c r="C197" s="1" t="str">
        <v/>
      </c>
      <c r="D197" s="1" t="str">
        <v/>
      </c>
      <c r="E197" s="1" t="str">
        <v/>
      </c>
      <c r="F197" s="1" t="str">
        <f t="shared" si="59"/>
        <v/>
      </c>
      <c r="G197" s="1" t="str">
        <f t="shared" si="60"/>
        <v/>
      </c>
      <c r="H197" s="1" t="b">
        <v>0</v>
      </c>
      <c r="I197" s="2"/>
    </row>
    <row r="198" spans="1:9">
      <c r="A198" s="2" t="str">
        <f ca="1"/>
        <v/>
      </c>
      <c r="B198" s="1" t="str">
        <v/>
      </c>
      <c r="C198" s="1" t="str">
        <v/>
      </c>
      <c r="D198" s="1" t="str">
        <v/>
      </c>
      <c r="E198" s="1" t="str">
        <v/>
      </c>
      <c r="F198" s="1" t="str">
        <f t="shared" si="59"/>
        <v/>
      </c>
      <c r="G198" s="1" t="str">
        <f t="shared" si="60"/>
        <v/>
      </c>
      <c r="H198" s="1" t="b">
        <v>0</v>
      </c>
      <c r="I198" s="2"/>
    </row>
    <row r="199" spans="1:9">
      <c r="A199" s="2" t="str">
        <f ca="1"/>
        <v/>
      </c>
      <c r="B199" s="1" t="str">
        <v/>
      </c>
      <c r="C199" s="1" t="str">
        <v/>
      </c>
      <c r="D199" s="1" t="str">
        <v/>
      </c>
      <c r="E199" s="1" t="str">
        <v/>
      </c>
      <c r="F199" s="1" t="str">
        <f t="shared" si="59"/>
        <v/>
      </c>
      <c r="G199" s="1" t="str">
        <f t="shared" si="60"/>
        <v/>
      </c>
      <c r="H199" s="1" t="b">
        <v>0</v>
      </c>
      <c r="I199" s="2"/>
    </row>
    <row r="200" spans="1:9">
      <c r="A200" s="2" t="str">
        <f ca="1"/>
        <v/>
      </c>
      <c r="B200" s="1" t="str">
        <v/>
      </c>
      <c r="C200" s="1" t="str">
        <v/>
      </c>
      <c r="D200" s="1" t="str">
        <v/>
      </c>
      <c r="E200" s="1" t="str">
        <v/>
      </c>
      <c r="F200" s="1" t="str">
        <f t="shared" si="59"/>
        <v/>
      </c>
      <c r="G200" s="1" t="str">
        <f t="shared" si="60"/>
        <v/>
      </c>
      <c r="H200" s="1" t="b">
        <v>0</v>
      </c>
      <c r="I200" s="2"/>
    </row>
    <row r="201" spans="1:9">
      <c r="A201" s="2" t="str">
        <f ca="1"/>
        <v/>
      </c>
      <c r="B201" s="1" t="str">
        <v/>
      </c>
      <c r="C201" s="1" t="str">
        <v/>
      </c>
      <c r="D201" s="1" t="str">
        <v/>
      </c>
      <c r="E201" s="1" t="str">
        <v/>
      </c>
      <c r="F201" s="1" t="str">
        <f t="shared" si="59"/>
        <v/>
      </c>
      <c r="G201" s="1" t="str">
        <f t="shared" si="60"/>
        <v/>
      </c>
      <c r="H201" s="1" t="b">
        <v>0</v>
      </c>
      <c r="I201" s="2"/>
    </row>
    <row r="202" spans="1:9">
      <c r="A202" s="2" t="str">
        <f ca="1"/>
        <v/>
      </c>
      <c r="B202" s="1" t="str">
        <v/>
      </c>
      <c r="C202" s="1" t="str">
        <v/>
      </c>
      <c r="D202" s="1" t="str">
        <v/>
      </c>
      <c r="E202" s="1" t="str">
        <v/>
      </c>
      <c r="F202" s="1" t="str">
        <f t="shared" si="59"/>
        <v/>
      </c>
      <c r="G202" s="1" t="str">
        <f t="shared" si="60"/>
        <v/>
      </c>
      <c r="H202" s="1" t="b">
        <v>0</v>
      </c>
      <c r="I202" s="2"/>
    </row>
    <row r="203" spans="1:9">
      <c r="A203" s="2" t="str">
        <f ca="1"/>
        <v/>
      </c>
      <c r="B203" s="1" t="str">
        <v/>
      </c>
      <c r="C203" s="1" t="str">
        <v/>
      </c>
      <c r="D203" s="1" t="str">
        <v/>
      </c>
      <c r="E203" s="1" t="str">
        <v/>
      </c>
      <c r="F203" s="1" t="str">
        <f t="shared" si="59"/>
        <v/>
      </c>
      <c r="G203" s="1" t="str">
        <f t="shared" si="60"/>
        <v/>
      </c>
      <c r="H203" s="1" t="b">
        <v>0</v>
      </c>
      <c r="I203" s="2"/>
    </row>
    <row r="204" spans="1:9">
      <c r="A204" s="2" t="str">
        <f ca="1"/>
        <v/>
      </c>
      <c r="B204" s="1" t="str">
        <v/>
      </c>
      <c r="C204" s="1" t="str">
        <v/>
      </c>
      <c r="D204" s="1" t="str">
        <v/>
      </c>
      <c r="E204" s="1" t="str">
        <v/>
      </c>
      <c r="F204" s="1" t="str">
        <f t="shared" ref="F204:F267" si="61">IF(E204&lt;C204,B204&amp;"."&amp;C204,IF(C204&lt;E204,D204&amp;"."&amp;E204,""))</f>
        <v/>
      </c>
      <c r="G204" s="1" t="str">
        <f t="shared" ref="G204:G267" si="62">IF(E204&gt;C204,B204&amp;"."&amp;C204,IF(C204&gt;E204,D204&amp;"."&amp;E204,""))</f>
        <v/>
      </c>
      <c r="H204" s="1" t="b">
        <v>0</v>
      </c>
      <c r="I204" s="2"/>
    </row>
    <row r="205" spans="1:9">
      <c r="A205" s="2" t="str">
        <f ca="1"/>
        <v/>
      </c>
      <c r="B205" s="1" t="str">
        <v/>
      </c>
      <c r="C205" s="1" t="str">
        <v/>
      </c>
      <c r="D205" s="1" t="str">
        <v/>
      </c>
      <c r="E205" s="1" t="str">
        <v/>
      </c>
      <c r="F205" s="1" t="str">
        <f t="shared" si="61"/>
        <v/>
      </c>
      <c r="G205" s="1" t="str">
        <f t="shared" si="62"/>
        <v/>
      </c>
      <c r="H205" s="1" t="b">
        <v>0</v>
      </c>
      <c r="I205" s="2"/>
    </row>
    <row r="206" spans="1:9">
      <c r="A206" s="2" t="str">
        <f ca="1"/>
        <v/>
      </c>
      <c r="B206" s="1" t="str">
        <v/>
      </c>
      <c r="C206" s="1" t="str">
        <v/>
      </c>
      <c r="D206" s="1" t="str">
        <v/>
      </c>
      <c r="E206" s="1" t="str">
        <v/>
      </c>
      <c r="F206" s="1" t="str">
        <f t="shared" si="61"/>
        <v/>
      </c>
      <c r="G206" s="1" t="str">
        <f t="shared" si="62"/>
        <v/>
      </c>
      <c r="H206" s="1" t="b">
        <v>0</v>
      </c>
      <c r="I206" s="2"/>
    </row>
    <row r="207" spans="1:9">
      <c r="A207" s="2" t="str">
        <f ca="1"/>
        <v/>
      </c>
      <c r="B207" s="1" t="str">
        <v/>
      </c>
      <c r="C207" s="1" t="str">
        <v/>
      </c>
      <c r="D207" s="1" t="str">
        <v/>
      </c>
      <c r="E207" s="1" t="str">
        <v/>
      </c>
      <c r="F207" s="1" t="str">
        <f t="shared" si="61"/>
        <v/>
      </c>
      <c r="G207" s="1" t="str">
        <f t="shared" si="62"/>
        <v/>
      </c>
      <c r="H207" s="1" t="b">
        <v>0</v>
      </c>
      <c r="I207" s="2"/>
    </row>
    <row r="208" spans="1:9">
      <c r="A208" s="2" t="str">
        <f ca="1"/>
        <v/>
      </c>
      <c r="B208" s="1" t="str">
        <v/>
      </c>
      <c r="C208" s="1" t="str">
        <v/>
      </c>
      <c r="D208" s="1" t="str">
        <v/>
      </c>
      <c r="E208" s="1" t="str">
        <v/>
      </c>
      <c r="F208" s="1" t="str">
        <f t="shared" si="61"/>
        <v/>
      </c>
      <c r="G208" s="1" t="str">
        <f t="shared" si="62"/>
        <v/>
      </c>
      <c r="H208" s="1" t="b">
        <v>0</v>
      </c>
      <c r="I208" s="2"/>
    </row>
    <row r="209" spans="1:9">
      <c r="A209" s="2" t="str">
        <f ca="1"/>
        <v/>
      </c>
      <c r="B209" s="1" t="str">
        <v/>
      </c>
      <c r="C209" s="1" t="str">
        <v/>
      </c>
      <c r="D209" s="1" t="str">
        <v/>
      </c>
      <c r="E209" s="1" t="str">
        <v/>
      </c>
      <c r="F209" s="1" t="str">
        <f t="shared" si="61"/>
        <v/>
      </c>
      <c r="G209" s="1" t="str">
        <f t="shared" si="62"/>
        <v/>
      </c>
      <c r="H209" s="1" t="b">
        <v>0</v>
      </c>
      <c r="I209" s="2"/>
    </row>
    <row r="210" spans="1:9">
      <c r="A210" s="2" t="str">
        <f ca="1"/>
        <v/>
      </c>
      <c r="B210" s="1" t="str">
        <v/>
      </c>
      <c r="C210" s="1" t="str">
        <v/>
      </c>
      <c r="D210" s="1" t="str">
        <v/>
      </c>
      <c r="E210" s="1" t="str">
        <v/>
      </c>
      <c r="F210" s="1" t="str">
        <f t="shared" si="61"/>
        <v/>
      </c>
      <c r="G210" s="1" t="str">
        <f t="shared" si="62"/>
        <v/>
      </c>
      <c r="H210" s="1" t="b">
        <v>0</v>
      </c>
      <c r="I210" s="2"/>
    </row>
    <row r="211" spans="1:9">
      <c r="A211" s="2" t="str">
        <f ca="1"/>
        <v/>
      </c>
      <c r="B211" s="1" t="str">
        <v/>
      </c>
      <c r="C211" s="1" t="str">
        <v/>
      </c>
      <c r="D211" s="1" t="str">
        <v/>
      </c>
      <c r="E211" s="1" t="str">
        <v/>
      </c>
      <c r="F211" s="1" t="str">
        <f t="shared" si="61"/>
        <v/>
      </c>
      <c r="G211" s="1" t="str">
        <f t="shared" si="62"/>
        <v/>
      </c>
      <c r="H211" s="1" t="b">
        <v>0</v>
      </c>
      <c r="I211" s="2"/>
    </row>
    <row r="212" spans="1:9">
      <c r="A212" s="2" t="str">
        <f ca="1"/>
        <v/>
      </c>
      <c r="B212" s="1" t="str">
        <v/>
      </c>
      <c r="C212" s="1" t="str">
        <v/>
      </c>
      <c r="D212" s="1" t="str">
        <v/>
      </c>
      <c r="E212" s="1" t="str">
        <v/>
      </c>
      <c r="F212" s="1" t="str">
        <f t="shared" si="61"/>
        <v/>
      </c>
      <c r="G212" s="1" t="str">
        <f t="shared" si="62"/>
        <v/>
      </c>
      <c r="H212" s="1" t="b">
        <v>0</v>
      </c>
      <c r="I212" s="2"/>
    </row>
    <row r="213" spans="1:9">
      <c r="A213" s="2" t="str">
        <f ca="1"/>
        <v/>
      </c>
      <c r="B213" s="1" t="str">
        <v/>
      </c>
      <c r="C213" s="1" t="str">
        <v/>
      </c>
      <c r="D213" s="1" t="str">
        <v/>
      </c>
      <c r="E213" s="1" t="str">
        <v/>
      </c>
      <c r="F213" s="1" t="str">
        <f t="shared" si="61"/>
        <v/>
      </c>
      <c r="G213" s="1" t="str">
        <f t="shared" si="62"/>
        <v/>
      </c>
      <c r="H213" s="1" t="b">
        <v>0</v>
      </c>
      <c r="I213" s="2"/>
    </row>
    <row r="214" spans="1:9">
      <c r="A214" s="2" t="str">
        <f ca="1"/>
        <v/>
      </c>
      <c r="B214" s="1" t="str">
        <v/>
      </c>
      <c r="C214" s="1" t="str">
        <v/>
      </c>
      <c r="D214" s="1" t="str">
        <v/>
      </c>
      <c r="E214" s="1" t="str">
        <v/>
      </c>
      <c r="F214" s="1" t="str">
        <f t="shared" si="61"/>
        <v/>
      </c>
      <c r="G214" s="1" t="str">
        <f t="shared" si="62"/>
        <v/>
      </c>
      <c r="H214" s="1" t="b">
        <v>0</v>
      </c>
      <c r="I214" s="2"/>
    </row>
    <row r="215" spans="1:9">
      <c r="A215" s="2" t="str">
        <f ca="1"/>
        <v/>
      </c>
      <c r="B215" s="1" t="str">
        <v/>
      </c>
      <c r="C215" s="1" t="str">
        <v/>
      </c>
      <c r="D215" s="1" t="str">
        <v/>
      </c>
      <c r="E215" s="1" t="str">
        <v/>
      </c>
      <c r="F215" s="1" t="str">
        <f t="shared" si="61"/>
        <v/>
      </c>
      <c r="G215" s="1" t="str">
        <f t="shared" si="62"/>
        <v/>
      </c>
      <c r="H215" s="1" t="b">
        <v>0</v>
      </c>
      <c r="I215" s="2"/>
    </row>
    <row r="216" spans="1:9">
      <c r="A216" s="2" t="str">
        <f ca="1"/>
        <v/>
      </c>
      <c r="B216" s="1" t="str">
        <v/>
      </c>
      <c r="C216" s="1" t="str">
        <v/>
      </c>
      <c r="D216" s="1" t="str">
        <v/>
      </c>
      <c r="E216" s="1" t="str">
        <v/>
      </c>
      <c r="F216" s="1" t="str">
        <f t="shared" si="61"/>
        <v/>
      </c>
      <c r="G216" s="1" t="str">
        <f t="shared" si="62"/>
        <v/>
      </c>
      <c r="H216" s="1" t="b">
        <v>0</v>
      </c>
      <c r="I216" s="2"/>
    </row>
    <row r="217" spans="1:9">
      <c r="A217" s="2" t="str">
        <f ca="1"/>
        <v/>
      </c>
      <c r="B217" s="1" t="str">
        <v/>
      </c>
      <c r="C217" s="1" t="str">
        <v/>
      </c>
      <c r="D217" s="1" t="str">
        <v/>
      </c>
      <c r="E217" s="1" t="str">
        <v/>
      </c>
      <c r="F217" s="1" t="str">
        <f t="shared" si="61"/>
        <v/>
      </c>
      <c r="G217" s="1" t="str">
        <f t="shared" si="62"/>
        <v/>
      </c>
      <c r="H217" s="1" t="b">
        <v>0</v>
      </c>
      <c r="I217" s="2"/>
    </row>
    <row r="218" spans="1:9">
      <c r="A218" s="2" t="str">
        <f ca="1"/>
        <v/>
      </c>
      <c r="B218" s="1" t="str">
        <v/>
      </c>
      <c r="C218" s="1" t="str">
        <v/>
      </c>
      <c r="D218" s="1" t="str">
        <v/>
      </c>
      <c r="E218" s="1" t="str">
        <v/>
      </c>
      <c r="F218" s="1" t="str">
        <f t="shared" si="61"/>
        <v/>
      </c>
      <c r="G218" s="1" t="str">
        <f t="shared" si="62"/>
        <v/>
      </c>
      <c r="H218" s="1" t="b">
        <v>0</v>
      </c>
      <c r="I218" s="2"/>
    </row>
    <row r="219" spans="1:9">
      <c r="A219" s="2" t="str">
        <f ca="1"/>
        <v/>
      </c>
      <c r="B219" s="1" t="str">
        <v/>
      </c>
      <c r="C219" s="1" t="str">
        <v/>
      </c>
      <c r="D219" s="1" t="str">
        <v/>
      </c>
      <c r="E219" s="1" t="str">
        <v/>
      </c>
      <c r="F219" s="1" t="str">
        <f t="shared" si="61"/>
        <v/>
      </c>
      <c r="G219" s="1" t="str">
        <f t="shared" si="62"/>
        <v/>
      </c>
      <c r="H219" s="1" t="b">
        <v>0</v>
      </c>
      <c r="I219" s="2"/>
    </row>
    <row r="220" spans="1:9">
      <c r="A220" s="2" t="str">
        <f ca="1"/>
        <v/>
      </c>
      <c r="B220" s="1" t="str">
        <v/>
      </c>
      <c r="C220" s="1" t="str">
        <v/>
      </c>
      <c r="D220" s="1" t="str">
        <v/>
      </c>
      <c r="E220" s="1" t="str">
        <v/>
      </c>
      <c r="F220" s="1" t="str">
        <f t="shared" si="61"/>
        <v/>
      </c>
      <c r="G220" s="1" t="str">
        <f t="shared" si="62"/>
        <v/>
      </c>
      <c r="H220" s="1" t="b">
        <v>0</v>
      </c>
      <c r="I220" s="2"/>
    </row>
    <row r="221" spans="1:9">
      <c r="A221" s="2" t="str">
        <f ca="1"/>
        <v/>
      </c>
      <c r="B221" s="1" t="str">
        <v/>
      </c>
      <c r="C221" s="1" t="str">
        <v/>
      </c>
      <c r="D221" s="1" t="str">
        <v/>
      </c>
      <c r="E221" s="1" t="str">
        <v/>
      </c>
      <c r="F221" s="1" t="str">
        <f t="shared" si="61"/>
        <v/>
      </c>
      <c r="G221" s="1" t="str">
        <f t="shared" si="62"/>
        <v/>
      </c>
      <c r="H221" s="1" t="b">
        <v>0</v>
      </c>
      <c r="I221" s="2"/>
    </row>
    <row r="222" spans="1:9">
      <c r="A222" s="2" t="str">
        <f ca="1"/>
        <v/>
      </c>
      <c r="B222" s="1" t="str">
        <v/>
      </c>
      <c r="C222" s="1" t="str">
        <v/>
      </c>
      <c r="D222" s="1" t="str">
        <v/>
      </c>
      <c r="E222" s="1" t="str">
        <v/>
      </c>
      <c r="F222" s="1" t="str">
        <f t="shared" si="61"/>
        <v/>
      </c>
      <c r="G222" s="1" t="str">
        <f t="shared" si="62"/>
        <v/>
      </c>
      <c r="H222" s="1" t="b">
        <v>0</v>
      </c>
      <c r="I222" s="2"/>
    </row>
    <row r="223" spans="1:9">
      <c r="A223" s="2" t="str">
        <f ca="1"/>
        <v/>
      </c>
      <c r="B223" s="1" t="str">
        <v/>
      </c>
      <c r="C223" s="1" t="str">
        <v/>
      </c>
      <c r="D223" s="1" t="str">
        <v/>
      </c>
      <c r="E223" s="1" t="str">
        <v/>
      </c>
      <c r="F223" s="1" t="str">
        <f t="shared" si="61"/>
        <v/>
      </c>
      <c r="G223" s="1" t="str">
        <f t="shared" si="62"/>
        <v/>
      </c>
      <c r="H223" s="1" t="b">
        <v>0</v>
      </c>
      <c r="I223" s="2"/>
    </row>
    <row r="224" spans="1:9">
      <c r="A224" s="2" t="str">
        <f ca="1"/>
        <v/>
      </c>
      <c r="B224" s="1" t="str">
        <v/>
      </c>
      <c r="C224" s="1" t="str">
        <v/>
      </c>
      <c r="D224" s="1" t="str">
        <v/>
      </c>
      <c r="E224" s="1" t="str">
        <v/>
      </c>
      <c r="F224" s="1" t="str">
        <f t="shared" si="61"/>
        <v/>
      </c>
      <c r="G224" s="1" t="str">
        <f t="shared" si="62"/>
        <v/>
      </c>
      <c r="H224" s="1" t="b">
        <v>0</v>
      </c>
      <c r="I224" s="2"/>
    </row>
    <row r="225" spans="1:9">
      <c r="A225" s="2" t="str">
        <f ca="1"/>
        <v/>
      </c>
      <c r="B225" s="1" t="str">
        <v/>
      </c>
      <c r="C225" s="1" t="str">
        <v/>
      </c>
      <c r="D225" s="1" t="str">
        <v/>
      </c>
      <c r="E225" s="1" t="str">
        <v/>
      </c>
      <c r="F225" s="1" t="str">
        <f t="shared" si="61"/>
        <v/>
      </c>
      <c r="G225" s="1" t="str">
        <f t="shared" si="62"/>
        <v/>
      </c>
      <c r="H225" s="1" t="b">
        <v>0</v>
      </c>
      <c r="I225" s="2"/>
    </row>
    <row r="226" spans="1:9">
      <c r="A226" s="2" t="str">
        <f ca="1"/>
        <v/>
      </c>
      <c r="B226" s="1" t="str">
        <v/>
      </c>
      <c r="C226" s="1" t="str">
        <v/>
      </c>
      <c r="D226" s="1" t="str">
        <v/>
      </c>
      <c r="E226" s="1" t="str">
        <v/>
      </c>
      <c r="F226" s="1" t="str">
        <f t="shared" si="61"/>
        <v/>
      </c>
      <c r="G226" s="1" t="str">
        <f t="shared" si="62"/>
        <v/>
      </c>
      <c r="H226" s="1" t="b">
        <v>0</v>
      </c>
      <c r="I226" s="2"/>
    </row>
    <row r="227" spans="1:9">
      <c r="A227" s="2" t="str">
        <f ca="1"/>
        <v/>
      </c>
      <c r="B227" s="1" t="str">
        <v/>
      </c>
      <c r="C227" s="1" t="str">
        <v/>
      </c>
      <c r="D227" s="1" t="str">
        <v/>
      </c>
      <c r="E227" s="1" t="str">
        <v/>
      </c>
      <c r="F227" s="1" t="str">
        <f t="shared" si="61"/>
        <v/>
      </c>
      <c r="G227" s="1" t="str">
        <f t="shared" si="62"/>
        <v/>
      </c>
      <c r="H227" s="1" t="b">
        <v>0</v>
      </c>
      <c r="I227" s="2"/>
    </row>
    <row r="228" spans="1:9">
      <c r="A228" s="2" t="str">
        <f ca="1"/>
        <v/>
      </c>
      <c r="B228" s="1" t="str">
        <v/>
      </c>
      <c r="C228" s="1" t="str">
        <v/>
      </c>
      <c r="D228" s="1" t="str">
        <v/>
      </c>
      <c r="E228" s="1" t="str">
        <v/>
      </c>
      <c r="F228" s="1" t="str">
        <f t="shared" si="61"/>
        <v/>
      </c>
      <c r="G228" s="1" t="str">
        <f t="shared" si="62"/>
        <v/>
      </c>
      <c r="H228" s="1" t="b">
        <v>0</v>
      </c>
      <c r="I228" s="2"/>
    </row>
    <row r="229" spans="1:9">
      <c r="A229" s="2" t="str">
        <f ca="1"/>
        <v/>
      </c>
      <c r="B229" s="1" t="str">
        <v/>
      </c>
      <c r="C229" s="1" t="str">
        <v/>
      </c>
      <c r="D229" s="1" t="str">
        <v/>
      </c>
      <c r="E229" s="1" t="str">
        <v/>
      </c>
      <c r="F229" s="1" t="str">
        <f t="shared" si="61"/>
        <v/>
      </c>
      <c r="G229" s="1" t="str">
        <f t="shared" si="62"/>
        <v/>
      </c>
      <c r="H229" s="1" t="b">
        <v>0</v>
      </c>
      <c r="I229" s="2"/>
    </row>
    <row r="230" spans="1:9">
      <c r="A230" s="2" t="str">
        <f ca="1"/>
        <v/>
      </c>
      <c r="B230" s="1" t="str">
        <v/>
      </c>
      <c r="C230" s="1" t="str">
        <v/>
      </c>
      <c r="D230" s="1" t="str">
        <v/>
      </c>
      <c r="E230" s="1" t="str">
        <v/>
      </c>
      <c r="F230" s="1" t="str">
        <f t="shared" si="61"/>
        <v/>
      </c>
      <c r="G230" s="1" t="str">
        <f t="shared" si="62"/>
        <v/>
      </c>
      <c r="H230" s="1" t="b">
        <v>0</v>
      </c>
      <c r="I230" s="2"/>
    </row>
    <row r="231" spans="1:9">
      <c r="A231" s="2" t="str">
        <f ca="1"/>
        <v/>
      </c>
      <c r="B231" s="1" t="str">
        <v/>
      </c>
      <c r="C231" s="1" t="str">
        <v/>
      </c>
      <c r="D231" s="1" t="str">
        <v/>
      </c>
      <c r="E231" s="1" t="str">
        <v/>
      </c>
      <c r="F231" s="1" t="str">
        <f t="shared" si="61"/>
        <v/>
      </c>
      <c r="G231" s="1" t="str">
        <f t="shared" si="62"/>
        <v/>
      </c>
      <c r="H231" s="1" t="b">
        <v>0</v>
      </c>
      <c r="I231" s="2"/>
    </row>
    <row r="232" spans="1:9">
      <c r="A232" s="2" t="str">
        <f ca="1"/>
        <v/>
      </c>
      <c r="B232" s="1" t="str">
        <v/>
      </c>
      <c r="C232" s="1" t="str">
        <v/>
      </c>
      <c r="D232" s="1" t="str">
        <v/>
      </c>
      <c r="E232" s="1" t="str">
        <v/>
      </c>
      <c r="F232" s="1" t="str">
        <f t="shared" si="61"/>
        <v/>
      </c>
      <c r="G232" s="1" t="str">
        <f t="shared" si="62"/>
        <v/>
      </c>
      <c r="H232" s="1" t="b">
        <v>0</v>
      </c>
      <c r="I232" s="2"/>
    </row>
    <row r="233" spans="1:9">
      <c r="A233" s="2" t="str">
        <f ca="1"/>
        <v/>
      </c>
      <c r="B233" s="1" t="str">
        <v/>
      </c>
      <c r="C233" s="1" t="str">
        <v/>
      </c>
      <c r="D233" s="1" t="str">
        <v/>
      </c>
      <c r="E233" s="1" t="str">
        <v/>
      </c>
      <c r="F233" s="1" t="str">
        <f t="shared" si="61"/>
        <v/>
      </c>
      <c r="G233" s="1" t="str">
        <f t="shared" si="62"/>
        <v/>
      </c>
      <c r="H233" s="1" t="b">
        <v>0</v>
      </c>
      <c r="I233" s="2"/>
    </row>
    <row r="234" spans="1:9">
      <c r="A234" s="2" t="str">
        <f ca="1"/>
        <v/>
      </c>
      <c r="B234" s="1" t="str">
        <v/>
      </c>
      <c r="C234" s="1" t="str">
        <v/>
      </c>
      <c r="D234" s="1" t="str">
        <v/>
      </c>
      <c r="E234" s="1" t="str">
        <v/>
      </c>
      <c r="F234" s="1" t="str">
        <f t="shared" si="61"/>
        <v/>
      </c>
      <c r="G234" s="1" t="str">
        <f t="shared" si="62"/>
        <v/>
      </c>
      <c r="H234" s="1" t="b">
        <v>0</v>
      </c>
      <c r="I234" s="2"/>
    </row>
    <row r="235" spans="1:9">
      <c r="A235" s="2" t="str">
        <f ca="1"/>
        <v/>
      </c>
      <c r="B235" s="1" t="str">
        <v/>
      </c>
      <c r="C235" s="1" t="str">
        <v/>
      </c>
      <c r="D235" s="1" t="str">
        <v/>
      </c>
      <c r="E235" s="1" t="str">
        <v/>
      </c>
      <c r="F235" s="1" t="str">
        <f t="shared" si="61"/>
        <v/>
      </c>
      <c r="G235" s="1" t="str">
        <f t="shared" si="62"/>
        <v/>
      </c>
      <c r="H235" s="1" t="b">
        <v>0</v>
      </c>
      <c r="I235" s="2"/>
    </row>
    <row r="236" spans="1:9">
      <c r="A236" s="2" t="str">
        <f ca="1"/>
        <v/>
      </c>
      <c r="B236" s="1" t="str">
        <v/>
      </c>
      <c r="C236" s="1" t="str">
        <v/>
      </c>
      <c r="D236" s="1" t="str">
        <v/>
      </c>
      <c r="E236" s="1" t="str">
        <v/>
      </c>
      <c r="F236" s="1" t="str">
        <f t="shared" si="61"/>
        <v/>
      </c>
      <c r="G236" s="1" t="str">
        <f t="shared" si="62"/>
        <v/>
      </c>
      <c r="H236" s="1" t="b">
        <v>0</v>
      </c>
      <c r="I236" s="2"/>
    </row>
    <row r="237" spans="1:9">
      <c r="A237" s="2" t="str">
        <f ca="1"/>
        <v/>
      </c>
      <c r="B237" s="1" t="str">
        <v/>
      </c>
      <c r="C237" s="1" t="str">
        <v/>
      </c>
      <c r="D237" s="1" t="str">
        <v/>
      </c>
      <c r="E237" s="1" t="str">
        <v/>
      </c>
      <c r="F237" s="1" t="str">
        <f t="shared" si="61"/>
        <v/>
      </c>
      <c r="G237" s="1" t="str">
        <f t="shared" si="62"/>
        <v/>
      </c>
      <c r="H237" s="1" t="b">
        <v>0</v>
      </c>
      <c r="I237" s="2"/>
    </row>
    <row r="238" spans="1:9">
      <c r="A238" s="2" t="str">
        <f ca="1"/>
        <v/>
      </c>
      <c r="B238" s="1" t="str">
        <v/>
      </c>
      <c r="C238" s="1" t="str">
        <v/>
      </c>
      <c r="D238" s="1" t="str">
        <v/>
      </c>
      <c r="E238" s="1" t="str">
        <v/>
      </c>
      <c r="F238" s="1" t="str">
        <f t="shared" si="61"/>
        <v/>
      </c>
      <c r="G238" s="1" t="str">
        <f t="shared" si="62"/>
        <v/>
      </c>
      <c r="H238" s="1" t="b">
        <v>0</v>
      </c>
      <c r="I238" s="2"/>
    </row>
    <row r="239" spans="1:9">
      <c r="A239" s="2" t="str">
        <f ca="1"/>
        <v/>
      </c>
      <c r="B239" s="1" t="str">
        <v/>
      </c>
      <c r="C239" s="1" t="str">
        <v/>
      </c>
      <c r="D239" s="1" t="str">
        <v/>
      </c>
      <c r="E239" s="1" t="str">
        <v/>
      </c>
      <c r="F239" s="1" t="str">
        <f t="shared" si="61"/>
        <v/>
      </c>
      <c r="G239" s="1" t="str">
        <f t="shared" si="62"/>
        <v/>
      </c>
      <c r="H239" s="1" t="b">
        <v>0</v>
      </c>
      <c r="I239" s="2"/>
    </row>
    <row r="240" spans="1:9">
      <c r="A240" s="2" t="str">
        <f ca="1"/>
        <v/>
      </c>
      <c r="B240" s="1" t="str">
        <v/>
      </c>
      <c r="C240" s="1" t="str">
        <v/>
      </c>
      <c r="D240" s="1" t="str">
        <v/>
      </c>
      <c r="E240" s="1" t="str">
        <v/>
      </c>
      <c r="F240" s="1" t="str">
        <f t="shared" si="61"/>
        <v/>
      </c>
      <c r="G240" s="1" t="str">
        <f t="shared" si="62"/>
        <v/>
      </c>
      <c r="H240" s="1" t="b">
        <v>0</v>
      </c>
      <c r="I240" s="2"/>
    </row>
    <row r="241" spans="1:9">
      <c r="A241" s="2" t="str">
        <f ca="1"/>
        <v/>
      </c>
      <c r="B241" s="1" t="str">
        <v/>
      </c>
      <c r="C241" s="1" t="str">
        <v/>
      </c>
      <c r="D241" s="1" t="str">
        <v/>
      </c>
      <c r="E241" s="1" t="str">
        <v/>
      </c>
      <c r="F241" s="1" t="str">
        <f t="shared" si="61"/>
        <v/>
      </c>
      <c r="G241" s="1" t="str">
        <f t="shared" si="62"/>
        <v/>
      </c>
      <c r="H241" s="1" t="b">
        <v>0</v>
      </c>
      <c r="I241" s="2"/>
    </row>
    <row r="242" spans="1:9">
      <c r="A242" s="2" t="str">
        <f ca="1"/>
        <v/>
      </c>
      <c r="B242" s="1" t="str">
        <v/>
      </c>
      <c r="C242" s="1" t="str">
        <v/>
      </c>
      <c r="D242" s="1" t="str">
        <v/>
      </c>
      <c r="E242" s="1" t="str">
        <v/>
      </c>
      <c r="F242" s="1" t="str">
        <f t="shared" si="61"/>
        <v/>
      </c>
      <c r="G242" s="1" t="str">
        <f t="shared" si="62"/>
        <v/>
      </c>
      <c r="H242" s="1" t="b">
        <v>0</v>
      </c>
      <c r="I242" s="2"/>
    </row>
    <row r="243" spans="1:9">
      <c r="A243" s="2" t="str">
        <f ca="1"/>
        <v/>
      </c>
      <c r="B243" s="1" t="str">
        <v/>
      </c>
      <c r="C243" s="1" t="str">
        <v/>
      </c>
      <c r="D243" s="1" t="str">
        <v/>
      </c>
      <c r="E243" s="1" t="str">
        <v/>
      </c>
      <c r="F243" s="1" t="str">
        <f t="shared" si="61"/>
        <v/>
      </c>
      <c r="G243" s="1" t="str">
        <f t="shared" si="62"/>
        <v/>
      </c>
      <c r="H243" s="1" t="b">
        <v>0</v>
      </c>
      <c r="I243" s="2"/>
    </row>
    <row r="244" spans="1:9">
      <c r="A244" s="2" t="str">
        <f ca="1"/>
        <v/>
      </c>
      <c r="B244" s="1" t="str">
        <v/>
      </c>
      <c r="C244" s="1" t="str">
        <v/>
      </c>
      <c r="D244" s="1" t="str">
        <v/>
      </c>
      <c r="E244" s="1" t="str">
        <v/>
      </c>
      <c r="F244" s="1" t="str">
        <f t="shared" si="61"/>
        <v/>
      </c>
      <c r="G244" s="1" t="str">
        <f t="shared" si="62"/>
        <v/>
      </c>
      <c r="H244" s="1" t="b">
        <v>0</v>
      </c>
      <c r="I244" s="2"/>
    </row>
    <row r="245" spans="1:9">
      <c r="A245" s="2" t="str">
        <f ca="1"/>
        <v/>
      </c>
      <c r="B245" s="1" t="str">
        <v/>
      </c>
      <c r="C245" s="1" t="str">
        <v/>
      </c>
      <c r="D245" s="1" t="str">
        <v/>
      </c>
      <c r="E245" s="1" t="str">
        <v/>
      </c>
      <c r="F245" s="1" t="str">
        <f t="shared" si="61"/>
        <v/>
      </c>
      <c r="G245" s="1" t="str">
        <f t="shared" si="62"/>
        <v/>
      </c>
      <c r="H245" s="1" t="b">
        <v>0</v>
      </c>
      <c r="I245" s="2"/>
    </row>
    <row r="246" spans="1:9">
      <c r="A246" s="2" t="str">
        <f ca="1"/>
        <v/>
      </c>
      <c r="B246" s="1" t="str">
        <v/>
      </c>
      <c r="C246" s="1" t="str">
        <v/>
      </c>
      <c r="D246" s="1" t="str">
        <v/>
      </c>
      <c r="E246" s="1" t="str">
        <v/>
      </c>
      <c r="F246" s="1" t="str">
        <f t="shared" si="61"/>
        <v/>
      </c>
      <c r="G246" s="1" t="str">
        <f t="shared" si="62"/>
        <v/>
      </c>
      <c r="H246" s="1" t="b">
        <v>0</v>
      </c>
      <c r="I246" s="2"/>
    </row>
    <row r="247" spans="1:9">
      <c r="A247" s="2" t="str">
        <f ca="1"/>
        <v/>
      </c>
      <c r="B247" s="1" t="str">
        <v/>
      </c>
      <c r="C247" s="1" t="str">
        <v/>
      </c>
      <c r="D247" s="1" t="str">
        <v/>
      </c>
      <c r="E247" s="1" t="str">
        <v/>
      </c>
      <c r="F247" s="1" t="str">
        <f t="shared" si="61"/>
        <v/>
      </c>
      <c r="G247" s="1" t="str">
        <f t="shared" si="62"/>
        <v/>
      </c>
      <c r="H247" s="1" t="b">
        <v>0</v>
      </c>
      <c r="I247" s="2"/>
    </row>
    <row r="248" spans="1:9">
      <c r="A248" s="2" t="str">
        <f ca="1"/>
        <v/>
      </c>
      <c r="B248" s="1" t="str">
        <v/>
      </c>
      <c r="C248" s="1" t="str">
        <v/>
      </c>
      <c r="D248" s="1" t="str">
        <v/>
      </c>
      <c r="E248" s="1" t="str">
        <v/>
      </c>
      <c r="F248" s="1" t="str">
        <f t="shared" si="61"/>
        <v/>
      </c>
      <c r="G248" s="1" t="str">
        <f t="shared" si="62"/>
        <v/>
      </c>
      <c r="H248" s="1" t="b">
        <v>0</v>
      </c>
      <c r="I248" s="2"/>
    </row>
    <row r="249" spans="1:9">
      <c r="A249" s="2" t="str">
        <f ca="1"/>
        <v/>
      </c>
      <c r="B249" s="1" t="str">
        <v/>
      </c>
      <c r="C249" s="1" t="str">
        <v/>
      </c>
      <c r="D249" s="1" t="str">
        <v/>
      </c>
      <c r="E249" s="1" t="str">
        <v/>
      </c>
      <c r="F249" s="1" t="str">
        <f t="shared" si="61"/>
        <v/>
      </c>
      <c r="G249" s="1" t="str">
        <f t="shared" si="62"/>
        <v/>
      </c>
      <c r="H249" s="1" t="b">
        <v>0</v>
      </c>
      <c r="I249" s="2"/>
    </row>
    <row r="250" spans="1:9">
      <c r="A250" s="2" t="str">
        <f ca="1"/>
        <v/>
      </c>
      <c r="B250" s="1" t="str">
        <v/>
      </c>
      <c r="C250" s="1" t="str">
        <v/>
      </c>
      <c r="D250" s="1" t="str">
        <v/>
      </c>
      <c r="E250" s="1" t="str">
        <v/>
      </c>
      <c r="F250" s="1" t="str">
        <f t="shared" si="61"/>
        <v/>
      </c>
      <c r="G250" s="1" t="str">
        <f t="shared" si="62"/>
        <v/>
      </c>
      <c r="H250" s="1" t="b">
        <v>0</v>
      </c>
      <c r="I250" s="2"/>
    </row>
    <row r="251" spans="1:9">
      <c r="A251" s="2" t="str">
        <f ca="1"/>
        <v/>
      </c>
      <c r="B251" s="1" t="str">
        <v/>
      </c>
      <c r="C251" s="1" t="str">
        <v/>
      </c>
      <c r="D251" s="1" t="str">
        <v/>
      </c>
      <c r="E251" s="1" t="str">
        <v/>
      </c>
      <c r="F251" s="1" t="str">
        <f t="shared" si="61"/>
        <v/>
      </c>
      <c r="G251" s="1" t="str">
        <f t="shared" si="62"/>
        <v/>
      </c>
      <c r="H251" s="1" t="b">
        <v>0</v>
      </c>
      <c r="I251" s="2"/>
    </row>
    <row r="252" spans="1:9">
      <c r="A252" s="2" t="str">
        <f ca="1"/>
        <v/>
      </c>
      <c r="B252" s="1" t="str">
        <v/>
      </c>
      <c r="C252" s="1" t="str">
        <v/>
      </c>
      <c r="D252" s="1" t="str">
        <v/>
      </c>
      <c r="E252" s="1" t="str">
        <v/>
      </c>
      <c r="F252" s="1" t="str">
        <f t="shared" si="61"/>
        <v/>
      </c>
      <c r="G252" s="1" t="str">
        <f t="shared" si="62"/>
        <v/>
      </c>
      <c r="H252" s="1" t="b">
        <v>0</v>
      </c>
      <c r="I252" s="2"/>
    </row>
    <row r="253" spans="1:9">
      <c r="A253" s="2" t="str">
        <f ca="1"/>
        <v/>
      </c>
      <c r="B253" s="1" t="str">
        <v/>
      </c>
      <c r="C253" s="1" t="str">
        <v/>
      </c>
      <c r="D253" s="1" t="str">
        <v/>
      </c>
      <c r="E253" s="1" t="str">
        <v/>
      </c>
      <c r="F253" s="1" t="str">
        <f t="shared" si="61"/>
        <v/>
      </c>
      <c r="G253" s="1" t="str">
        <f t="shared" si="62"/>
        <v/>
      </c>
      <c r="H253" s="1" t="b">
        <v>0</v>
      </c>
      <c r="I253" s="2"/>
    </row>
    <row r="254" spans="1:9">
      <c r="A254" s="2" t="str">
        <f ca="1"/>
        <v/>
      </c>
      <c r="B254" s="1" t="str">
        <v/>
      </c>
      <c r="C254" s="1" t="str">
        <v/>
      </c>
      <c r="D254" s="1" t="str">
        <v/>
      </c>
      <c r="E254" s="1" t="str">
        <v/>
      </c>
      <c r="F254" s="1" t="str">
        <f t="shared" si="61"/>
        <v/>
      </c>
      <c r="G254" s="1" t="str">
        <f t="shared" si="62"/>
        <v/>
      </c>
      <c r="H254" s="1" t="b">
        <v>0</v>
      </c>
      <c r="I254" s="2"/>
    </row>
    <row r="255" spans="1:9">
      <c r="A255" s="2" t="str">
        <f ca="1"/>
        <v/>
      </c>
      <c r="B255" s="1" t="str">
        <v/>
      </c>
      <c r="C255" s="1" t="str">
        <v/>
      </c>
      <c r="D255" s="1" t="str">
        <v/>
      </c>
      <c r="E255" s="1" t="str">
        <v/>
      </c>
      <c r="F255" s="1" t="str">
        <f t="shared" si="61"/>
        <v/>
      </c>
      <c r="G255" s="1" t="str">
        <f t="shared" si="62"/>
        <v/>
      </c>
      <c r="H255" s="1" t="b">
        <v>0</v>
      </c>
      <c r="I255" s="2"/>
    </row>
    <row r="256" spans="1:9">
      <c r="A256" s="2" t="str">
        <f ca="1"/>
        <v/>
      </c>
      <c r="B256" s="1" t="str">
        <v/>
      </c>
      <c r="C256" s="1" t="str">
        <v/>
      </c>
      <c r="D256" s="1" t="str">
        <v/>
      </c>
      <c r="E256" s="1" t="str">
        <v/>
      </c>
      <c r="F256" s="1" t="str">
        <f t="shared" si="61"/>
        <v/>
      </c>
      <c r="G256" s="1" t="str">
        <f t="shared" si="62"/>
        <v/>
      </c>
      <c r="H256" s="1" t="b">
        <v>0</v>
      </c>
      <c r="I256" s="2"/>
    </row>
    <row r="257" spans="1:9">
      <c r="A257" s="2" t="str">
        <f ca="1"/>
        <v/>
      </c>
      <c r="B257" s="1" t="str">
        <v/>
      </c>
      <c r="C257" s="1" t="str">
        <v/>
      </c>
      <c r="D257" s="1" t="str">
        <v/>
      </c>
      <c r="E257" s="1" t="str">
        <v/>
      </c>
      <c r="F257" s="1" t="str">
        <f t="shared" si="61"/>
        <v/>
      </c>
      <c r="G257" s="1" t="str">
        <f t="shared" si="62"/>
        <v/>
      </c>
      <c r="H257" s="1" t="b">
        <v>0</v>
      </c>
      <c r="I257" s="2"/>
    </row>
    <row r="258" spans="1:9">
      <c r="A258" s="2" t="str">
        <f ca="1"/>
        <v/>
      </c>
      <c r="B258" s="1" t="str">
        <v/>
      </c>
      <c r="C258" s="1" t="str">
        <v/>
      </c>
      <c r="D258" s="1" t="str">
        <v/>
      </c>
      <c r="E258" s="1" t="str">
        <v/>
      </c>
      <c r="F258" s="1" t="str">
        <f t="shared" si="61"/>
        <v/>
      </c>
      <c r="G258" s="1" t="str">
        <f t="shared" si="62"/>
        <v/>
      </c>
      <c r="H258" s="1" t="b">
        <v>0</v>
      </c>
      <c r="I258" s="2"/>
    </row>
    <row r="259" spans="1:9">
      <c r="A259" s="2" t="str">
        <f ca="1"/>
        <v/>
      </c>
      <c r="B259" s="1" t="str">
        <v/>
      </c>
      <c r="C259" s="1" t="str">
        <v/>
      </c>
      <c r="D259" s="1" t="str">
        <v/>
      </c>
      <c r="E259" s="1" t="str">
        <v/>
      </c>
      <c r="F259" s="1" t="str">
        <f t="shared" si="61"/>
        <v/>
      </c>
      <c r="G259" s="1" t="str">
        <f t="shared" si="62"/>
        <v/>
      </c>
      <c r="H259" s="1" t="b">
        <v>0</v>
      </c>
      <c r="I259" s="2"/>
    </row>
    <row r="260" spans="1:9">
      <c r="A260" s="2" t="str">
        <f ca="1"/>
        <v/>
      </c>
      <c r="B260" s="1" t="str">
        <v/>
      </c>
      <c r="C260" s="1" t="str">
        <v/>
      </c>
      <c r="D260" s="1" t="str">
        <v/>
      </c>
      <c r="E260" s="1" t="str">
        <v/>
      </c>
      <c r="F260" s="1" t="str">
        <f t="shared" si="61"/>
        <v/>
      </c>
      <c r="G260" s="1" t="str">
        <f t="shared" si="62"/>
        <v/>
      </c>
      <c r="H260" s="1" t="b">
        <v>0</v>
      </c>
      <c r="I260" s="2"/>
    </row>
    <row r="261" spans="1:9">
      <c r="A261" s="2" t="str">
        <f ca="1"/>
        <v/>
      </c>
      <c r="B261" s="1" t="str">
        <v/>
      </c>
      <c r="C261" s="1" t="str">
        <v/>
      </c>
      <c r="D261" s="1" t="str">
        <v/>
      </c>
      <c r="E261" s="1" t="str">
        <v/>
      </c>
      <c r="F261" s="1" t="str">
        <f t="shared" si="61"/>
        <v/>
      </c>
      <c r="G261" s="1" t="str">
        <f t="shared" si="62"/>
        <v/>
      </c>
      <c r="H261" s="1" t="b">
        <v>0</v>
      </c>
      <c r="I261" s="2"/>
    </row>
    <row r="262" spans="1:9">
      <c r="A262" s="2" t="str">
        <f ca="1"/>
        <v/>
      </c>
      <c r="B262" s="1" t="str">
        <v/>
      </c>
      <c r="C262" s="1" t="str">
        <v/>
      </c>
      <c r="D262" s="1" t="str">
        <v/>
      </c>
      <c r="E262" s="1" t="str">
        <v/>
      </c>
      <c r="F262" s="1" t="str">
        <f t="shared" si="61"/>
        <v/>
      </c>
      <c r="G262" s="1" t="str">
        <f t="shared" si="62"/>
        <v/>
      </c>
      <c r="H262" s="1" t="b">
        <v>0</v>
      </c>
      <c r="I262" s="2"/>
    </row>
    <row r="263" spans="1:9">
      <c r="A263" s="2" t="str">
        <f ca="1"/>
        <v/>
      </c>
      <c r="B263" s="1" t="str">
        <v/>
      </c>
      <c r="C263" s="1" t="str">
        <v/>
      </c>
      <c r="D263" s="1" t="str">
        <v/>
      </c>
      <c r="E263" s="1" t="str">
        <v/>
      </c>
      <c r="F263" s="1" t="str">
        <f t="shared" si="61"/>
        <v/>
      </c>
      <c r="G263" s="1" t="str">
        <f t="shared" si="62"/>
        <v/>
      </c>
      <c r="H263" s="1" t="b">
        <v>0</v>
      </c>
      <c r="I263" s="2"/>
    </row>
    <row r="264" spans="1:9">
      <c r="A264" s="2" t="str">
        <f ca="1"/>
        <v/>
      </c>
      <c r="B264" s="1" t="str">
        <v/>
      </c>
      <c r="C264" s="1" t="str">
        <v/>
      </c>
      <c r="D264" s="1" t="str">
        <v/>
      </c>
      <c r="E264" s="1" t="str">
        <v/>
      </c>
      <c r="F264" s="1" t="str">
        <f t="shared" si="61"/>
        <v/>
      </c>
      <c r="G264" s="1" t="str">
        <f t="shared" si="62"/>
        <v/>
      </c>
      <c r="H264" s="1" t="b">
        <v>0</v>
      </c>
      <c r="I264" s="2"/>
    </row>
    <row r="265" spans="1:9">
      <c r="A265" s="2" t="str">
        <f ca="1"/>
        <v/>
      </c>
      <c r="B265" s="1" t="str">
        <v/>
      </c>
      <c r="C265" s="1" t="str">
        <v/>
      </c>
      <c r="D265" s="1" t="str">
        <v/>
      </c>
      <c r="E265" s="1" t="str">
        <v/>
      </c>
      <c r="F265" s="1" t="str">
        <f t="shared" si="61"/>
        <v/>
      </c>
      <c r="G265" s="1" t="str">
        <f t="shared" si="62"/>
        <v/>
      </c>
      <c r="H265" s="1" t="b">
        <v>0</v>
      </c>
      <c r="I265" s="2"/>
    </row>
    <row r="266" spans="1:9">
      <c r="A266" s="2" t="str">
        <f ca="1"/>
        <v/>
      </c>
      <c r="B266" s="1" t="str">
        <v/>
      </c>
      <c r="C266" s="1" t="str">
        <v/>
      </c>
      <c r="D266" s="1" t="str">
        <v/>
      </c>
      <c r="E266" s="1" t="str">
        <v/>
      </c>
      <c r="F266" s="1" t="str">
        <f t="shared" si="61"/>
        <v/>
      </c>
      <c r="G266" s="1" t="str">
        <f t="shared" si="62"/>
        <v/>
      </c>
      <c r="H266" s="1" t="b">
        <v>0</v>
      </c>
      <c r="I266" s="2"/>
    </row>
    <row r="267" spans="1:9">
      <c r="A267" s="2" t="str">
        <f ca="1"/>
        <v/>
      </c>
      <c r="B267" s="1" t="str">
        <v/>
      </c>
      <c r="C267" s="1" t="str">
        <v/>
      </c>
      <c r="D267" s="1" t="str">
        <v/>
      </c>
      <c r="E267" s="1" t="str">
        <v/>
      </c>
      <c r="F267" s="1" t="str">
        <f t="shared" si="61"/>
        <v/>
      </c>
      <c r="G267" s="1" t="str">
        <f t="shared" si="62"/>
        <v/>
      </c>
      <c r="H267" s="1" t="b">
        <v>0</v>
      </c>
      <c r="I267" s="2"/>
    </row>
    <row r="268" spans="1:9">
      <c r="A268" s="2" t="str">
        <f ca="1"/>
        <v/>
      </c>
      <c r="B268" s="1" t="str">
        <v/>
      </c>
      <c r="C268" s="1" t="str">
        <v/>
      </c>
      <c r="D268" s="1" t="str">
        <v/>
      </c>
      <c r="E268" s="1" t="str">
        <v/>
      </c>
      <c r="F268" s="1" t="str">
        <f t="shared" ref="F268:F331" si="63">IF(E268&lt;C268,B268&amp;"."&amp;C268,IF(C268&lt;E268,D268&amp;"."&amp;E268,""))</f>
        <v/>
      </c>
      <c r="G268" s="1" t="str">
        <f t="shared" ref="G268:G331" si="64">IF(E268&gt;C268,B268&amp;"."&amp;C268,IF(C268&gt;E268,D268&amp;"."&amp;E268,""))</f>
        <v/>
      </c>
      <c r="H268" s="1" t="b">
        <v>0</v>
      </c>
      <c r="I268" s="2"/>
    </row>
    <row r="269" spans="1:9">
      <c r="A269" s="2" t="str">
        <f ca="1"/>
        <v/>
      </c>
      <c r="B269" s="1" t="str">
        <v/>
      </c>
      <c r="C269" s="1" t="str">
        <v/>
      </c>
      <c r="D269" s="1" t="str">
        <v/>
      </c>
      <c r="E269" s="1" t="str">
        <v/>
      </c>
      <c r="F269" s="1" t="str">
        <f t="shared" si="63"/>
        <v/>
      </c>
      <c r="G269" s="1" t="str">
        <f t="shared" si="64"/>
        <v/>
      </c>
      <c r="H269" s="1" t="b">
        <v>0</v>
      </c>
      <c r="I269" s="2"/>
    </row>
    <row r="270" spans="1:9">
      <c r="A270" s="2" t="str">
        <f ca="1"/>
        <v/>
      </c>
      <c r="B270" s="1" t="str">
        <v/>
      </c>
      <c r="C270" s="1" t="str">
        <v/>
      </c>
      <c r="D270" s="1" t="str">
        <v/>
      </c>
      <c r="E270" s="1" t="str">
        <v/>
      </c>
      <c r="F270" s="1" t="str">
        <f t="shared" si="63"/>
        <v/>
      </c>
      <c r="G270" s="1" t="str">
        <f t="shared" si="64"/>
        <v/>
      </c>
      <c r="H270" s="1" t="b">
        <v>0</v>
      </c>
      <c r="I270" s="2"/>
    </row>
    <row r="271" spans="1:9">
      <c r="A271" s="2" t="str">
        <f ca="1"/>
        <v/>
      </c>
      <c r="B271" s="1" t="str">
        <v/>
      </c>
      <c r="C271" s="1" t="str">
        <v/>
      </c>
      <c r="D271" s="1" t="str">
        <v/>
      </c>
      <c r="E271" s="1" t="str">
        <v/>
      </c>
      <c r="F271" s="1" t="str">
        <f t="shared" si="63"/>
        <v/>
      </c>
      <c r="G271" s="1" t="str">
        <f t="shared" si="64"/>
        <v/>
      </c>
      <c r="H271" s="1" t="b">
        <v>0</v>
      </c>
      <c r="I271" s="2"/>
    </row>
    <row r="272" spans="1:9">
      <c r="A272" s="2" t="str">
        <f ca="1"/>
        <v/>
      </c>
      <c r="B272" s="1" t="str">
        <v/>
      </c>
      <c r="C272" s="1" t="str">
        <v/>
      </c>
      <c r="D272" s="1" t="str">
        <v/>
      </c>
      <c r="E272" s="1" t="str">
        <v/>
      </c>
      <c r="F272" s="1" t="str">
        <f t="shared" si="63"/>
        <v/>
      </c>
      <c r="G272" s="1" t="str">
        <f t="shared" si="64"/>
        <v/>
      </c>
      <c r="H272" s="1" t="b">
        <v>0</v>
      </c>
      <c r="I272" s="2"/>
    </row>
    <row r="273" spans="1:9">
      <c r="A273" s="2" t="str">
        <f ca="1"/>
        <v/>
      </c>
      <c r="B273" s="1" t="str">
        <v/>
      </c>
      <c r="C273" s="1" t="str">
        <v/>
      </c>
      <c r="D273" s="1" t="str">
        <v/>
      </c>
      <c r="E273" s="1" t="str">
        <v/>
      </c>
      <c r="F273" s="1" t="str">
        <f t="shared" si="63"/>
        <v/>
      </c>
      <c r="G273" s="1" t="str">
        <f t="shared" si="64"/>
        <v/>
      </c>
      <c r="H273" s="1" t="b">
        <v>0</v>
      </c>
      <c r="I273" s="2"/>
    </row>
    <row r="274" spans="1:9">
      <c r="A274" s="2" t="str">
        <f ca="1"/>
        <v/>
      </c>
      <c r="B274" s="1" t="str">
        <v/>
      </c>
      <c r="C274" s="1" t="str">
        <v/>
      </c>
      <c r="D274" s="1" t="str">
        <v/>
      </c>
      <c r="E274" s="1" t="str">
        <v/>
      </c>
      <c r="F274" s="1" t="str">
        <f t="shared" si="63"/>
        <v/>
      </c>
      <c r="G274" s="1" t="str">
        <f t="shared" si="64"/>
        <v/>
      </c>
      <c r="H274" s="1" t="b">
        <v>0</v>
      </c>
      <c r="I274" s="2"/>
    </row>
    <row r="275" spans="1:9">
      <c r="A275" s="2" t="str">
        <f ca="1"/>
        <v/>
      </c>
      <c r="B275" s="1" t="str">
        <v/>
      </c>
      <c r="C275" s="1" t="str">
        <v/>
      </c>
      <c r="D275" s="1" t="str">
        <v/>
      </c>
      <c r="E275" s="1" t="str">
        <v/>
      </c>
      <c r="F275" s="1" t="str">
        <f t="shared" si="63"/>
        <v/>
      </c>
      <c r="G275" s="1" t="str">
        <f t="shared" si="64"/>
        <v/>
      </c>
      <c r="H275" s="1" t="b">
        <v>0</v>
      </c>
      <c r="I275" s="2"/>
    </row>
    <row r="276" spans="1:9">
      <c r="A276" s="2" t="str">
        <f ca="1"/>
        <v/>
      </c>
      <c r="B276" s="1" t="str">
        <v/>
      </c>
      <c r="C276" s="1" t="str">
        <v/>
      </c>
      <c r="D276" s="1" t="str">
        <v/>
      </c>
      <c r="E276" s="1" t="str">
        <v/>
      </c>
      <c r="F276" s="1" t="str">
        <f t="shared" si="63"/>
        <v/>
      </c>
      <c r="G276" s="1" t="str">
        <f t="shared" si="64"/>
        <v/>
      </c>
      <c r="H276" s="1" t="b">
        <v>0</v>
      </c>
      <c r="I276" s="2"/>
    </row>
    <row r="277" spans="1:9">
      <c r="A277" s="2" t="str">
        <f ca="1"/>
        <v/>
      </c>
      <c r="B277" s="1" t="str">
        <v/>
      </c>
      <c r="C277" s="1" t="str">
        <v/>
      </c>
      <c r="D277" s="1" t="str">
        <v/>
      </c>
      <c r="E277" s="1" t="str">
        <v/>
      </c>
      <c r="F277" s="1" t="str">
        <f t="shared" si="63"/>
        <v/>
      </c>
      <c r="G277" s="1" t="str">
        <f t="shared" si="64"/>
        <v/>
      </c>
      <c r="H277" s="1" t="b">
        <v>0</v>
      </c>
      <c r="I277" s="2"/>
    </row>
    <row r="278" spans="1:9">
      <c r="A278" s="2" t="str">
        <f ca="1"/>
        <v/>
      </c>
      <c r="B278" s="1" t="str">
        <v/>
      </c>
      <c r="C278" s="1" t="str">
        <v/>
      </c>
      <c r="D278" s="1" t="str">
        <v/>
      </c>
      <c r="E278" s="1" t="str">
        <v/>
      </c>
      <c r="F278" s="1" t="str">
        <f t="shared" si="63"/>
        <v/>
      </c>
      <c r="G278" s="1" t="str">
        <f t="shared" si="64"/>
        <v/>
      </c>
      <c r="H278" s="1" t="b">
        <v>0</v>
      </c>
      <c r="I278" s="2"/>
    </row>
    <row r="279" spans="1:9">
      <c r="A279" s="2" t="str">
        <f ca="1"/>
        <v/>
      </c>
      <c r="B279" s="1" t="str">
        <v/>
      </c>
      <c r="C279" s="1" t="str">
        <v/>
      </c>
      <c r="D279" s="1" t="str">
        <v/>
      </c>
      <c r="E279" s="1" t="str">
        <v/>
      </c>
      <c r="F279" s="1" t="str">
        <f t="shared" si="63"/>
        <v/>
      </c>
      <c r="G279" s="1" t="str">
        <f t="shared" si="64"/>
        <v/>
      </c>
      <c r="H279" s="1" t="b">
        <v>0</v>
      </c>
      <c r="I279" s="2"/>
    </row>
    <row r="280" spans="1:9">
      <c r="A280" s="2" t="str">
        <f ca="1"/>
        <v/>
      </c>
      <c r="B280" s="1" t="str">
        <v/>
      </c>
      <c r="C280" s="1" t="str">
        <v/>
      </c>
      <c r="D280" s="1" t="str">
        <v/>
      </c>
      <c r="E280" s="1" t="str">
        <v/>
      </c>
      <c r="F280" s="1" t="str">
        <f t="shared" si="63"/>
        <v/>
      </c>
      <c r="G280" s="1" t="str">
        <f t="shared" si="64"/>
        <v/>
      </c>
      <c r="H280" s="1" t="b">
        <v>0</v>
      </c>
      <c r="I280" s="2"/>
    </row>
    <row r="281" spans="1:9">
      <c r="A281" s="2" t="str">
        <f ca="1"/>
        <v/>
      </c>
      <c r="B281" s="1" t="str">
        <v/>
      </c>
      <c r="C281" s="1" t="str">
        <v/>
      </c>
      <c r="D281" s="1" t="str">
        <v/>
      </c>
      <c r="E281" s="1" t="str">
        <v/>
      </c>
      <c r="F281" s="1" t="str">
        <f t="shared" si="63"/>
        <v/>
      </c>
      <c r="G281" s="1" t="str">
        <f t="shared" si="64"/>
        <v/>
      </c>
      <c r="H281" s="1" t="b">
        <v>0</v>
      </c>
      <c r="I281" s="2"/>
    </row>
    <row r="282" spans="1:9">
      <c r="A282" s="2" t="str">
        <f ca="1"/>
        <v/>
      </c>
      <c r="B282" s="1" t="str">
        <v/>
      </c>
      <c r="C282" s="1" t="str">
        <v/>
      </c>
      <c r="D282" s="1" t="str">
        <v/>
      </c>
      <c r="E282" s="1" t="str">
        <v/>
      </c>
      <c r="F282" s="1" t="str">
        <f t="shared" si="63"/>
        <v/>
      </c>
      <c r="G282" s="1" t="str">
        <f t="shared" si="64"/>
        <v/>
      </c>
      <c r="H282" s="1" t="b">
        <v>0</v>
      </c>
      <c r="I282" s="2"/>
    </row>
    <row r="283" spans="1:9">
      <c r="A283" s="2" t="str">
        <f ca="1"/>
        <v/>
      </c>
      <c r="B283" s="1" t="str">
        <v/>
      </c>
      <c r="C283" s="1" t="str">
        <v/>
      </c>
      <c r="D283" s="1" t="str">
        <v/>
      </c>
      <c r="E283" s="1" t="str">
        <v/>
      </c>
      <c r="F283" s="1" t="str">
        <f t="shared" si="63"/>
        <v/>
      </c>
      <c r="G283" s="1" t="str">
        <f t="shared" si="64"/>
        <v/>
      </c>
      <c r="H283" s="1" t="b">
        <v>0</v>
      </c>
      <c r="I283" s="2"/>
    </row>
    <row r="284" spans="1:9">
      <c r="A284" s="2" t="str">
        <f ca="1"/>
        <v/>
      </c>
      <c r="B284" s="1" t="str">
        <v/>
      </c>
      <c r="C284" s="1" t="str">
        <v/>
      </c>
      <c r="D284" s="1" t="str">
        <v/>
      </c>
      <c r="E284" s="1" t="str">
        <v/>
      </c>
      <c r="F284" s="1" t="str">
        <f t="shared" si="63"/>
        <v/>
      </c>
      <c r="G284" s="1" t="str">
        <f t="shared" si="64"/>
        <v/>
      </c>
      <c r="H284" s="1" t="b">
        <v>0</v>
      </c>
      <c r="I284" s="2"/>
    </row>
    <row r="285" spans="1:9">
      <c r="A285" s="2" t="str">
        <f ca="1"/>
        <v/>
      </c>
      <c r="B285" s="1" t="str">
        <v/>
      </c>
      <c r="C285" s="1" t="str">
        <v/>
      </c>
      <c r="D285" s="1" t="str">
        <v/>
      </c>
      <c r="E285" s="1" t="str">
        <v/>
      </c>
      <c r="F285" s="1" t="str">
        <f t="shared" si="63"/>
        <v/>
      </c>
      <c r="G285" s="1" t="str">
        <f t="shared" si="64"/>
        <v/>
      </c>
      <c r="H285" s="1" t="b">
        <v>0</v>
      </c>
      <c r="I285" s="2"/>
    </row>
    <row r="286" spans="1:9">
      <c r="A286" s="2" t="str">
        <f ca="1"/>
        <v/>
      </c>
      <c r="B286" s="1" t="str">
        <v/>
      </c>
      <c r="C286" s="1" t="str">
        <v/>
      </c>
      <c r="D286" s="1" t="str">
        <v/>
      </c>
      <c r="E286" s="1" t="str">
        <v/>
      </c>
      <c r="F286" s="1" t="str">
        <f t="shared" si="63"/>
        <v/>
      </c>
      <c r="G286" s="1" t="str">
        <f t="shared" si="64"/>
        <v/>
      </c>
      <c r="H286" s="1" t="b">
        <v>0</v>
      </c>
      <c r="I286" s="2"/>
    </row>
    <row r="287" spans="1:9">
      <c r="A287" s="2" t="str">
        <f ca="1"/>
        <v/>
      </c>
      <c r="B287" s="1" t="str">
        <v/>
      </c>
      <c r="C287" s="1" t="str">
        <v/>
      </c>
      <c r="D287" s="1" t="str">
        <v/>
      </c>
      <c r="E287" s="1" t="str">
        <v/>
      </c>
      <c r="F287" s="1" t="str">
        <f t="shared" si="63"/>
        <v/>
      </c>
      <c r="G287" s="1" t="str">
        <f t="shared" si="64"/>
        <v/>
      </c>
      <c r="H287" s="1" t="b">
        <v>0</v>
      </c>
      <c r="I287" s="2"/>
    </row>
    <row r="288" spans="1:9">
      <c r="A288" s="2" t="str">
        <f ca="1"/>
        <v/>
      </c>
      <c r="B288" s="1" t="str">
        <v/>
      </c>
      <c r="C288" s="1" t="str">
        <v/>
      </c>
      <c r="D288" s="1" t="str">
        <v/>
      </c>
      <c r="E288" s="1" t="str">
        <v/>
      </c>
      <c r="F288" s="1" t="str">
        <f t="shared" si="63"/>
        <v/>
      </c>
      <c r="G288" s="1" t="str">
        <f t="shared" si="64"/>
        <v/>
      </c>
      <c r="H288" s="1" t="b">
        <v>0</v>
      </c>
      <c r="I288" s="2"/>
    </row>
    <row r="289" spans="1:9">
      <c r="A289" s="2" t="str">
        <f ca="1"/>
        <v/>
      </c>
      <c r="B289" s="1" t="str">
        <v/>
      </c>
      <c r="C289" s="1" t="str">
        <v/>
      </c>
      <c r="D289" s="1" t="str">
        <v/>
      </c>
      <c r="E289" s="1" t="str">
        <v/>
      </c>
      <c r="F289" s="1" t="str">
        <f t="shared" si="63"/>
        <v/>
      </c>
      <c r="G289" s="1" t="str">
        <f t="shared" si="64"/>
        <v/>
      </c>
      <c r="H289" s="1" t="b">
        <v>0</v>
      </c>
      <c r="I289" s="2"/>
    </row>
    <row r="290" spans="1:9">
      <c r="A290" s="2" t="str">
        <f ca="1"/>
        <v/>
      </c>
      <c r="B290" s="1" t="str">
        <v/>
      </c>
      <c r="C290" s="1" t="str">
        <v/>
      </c>
      <c r="D290" s="1" t="str">
        <v/>
      </c>
      <c r="E290" s="1" t="str">
        <v/>
      </c>
      <c r="F290" s="1" t="str">
        <f t="shared" si="63"/>
        <v/>
      </c>
      <c r="G290" s="1" t="str">
        <f t="shared" si="64"/>
        <v/>
      </c>
      <c r="H290" s="1" t="b">
        <v>0</v>
      </c>
      <c r="I290" s="2"/>
    </row>
    <row r="291" spans="1:9">
      <c r="A291" s="2" t="str">
        <f ca="1"/>
        <v/>
      </c>
      <c r="B291" s="1" t="str">
        <v/>
      </c>
      <c r="C291" s="1" t="str">
        <v/>
      </c>
      <c r="D291" s="1" t="str">
        <v/>
      </c>
      <c r="E291" s="1" t="str">
        <v/>
      </c>
      <c r="F291" s="1" t="str">
        <f t="shared" si="63"/>
        <v/>
      </c>
      <c r="G291" s="1" t="str">
        <f t="shared" si="64"/>
        <v/>
      </c>
      <c r="H291" s="1" t="b">
        <v>0</v>
      </c>
      <c r="I291" s="2"/>
    </row>
    <row r="292" spans="1:9">
      <c r="A292" s="2" t="str">
        <f ca="1"/>
        <v/>
      </c>
      <c r="B292" s="1" t="str">
        <v/>
      </c>
      <c r="C292" s="1" t="str">
        <v/>
      </c>
      <c r="D292" s="1" t="str">
        <v/>
      </c>
      <c r="E292" s="1" t="str">
        <v/>
      </c>
      <c r="F292" s="1" t="str">
        <f t="shared" si="63"/>
        <v/>
      </c>
      <c r="G292" s="1" t="str">
        <f t="shared" si="64"/>
        <v/>
      </c>
      <c r="H292" s="1" t="b">
        <v>0</v>
      </c>
      <c r="I292" s="2"/>
    </row>
    <row r="293" spans="1:9">
      <c r="A293" s="2" t="str">
        <f ca="1"/>
        <v/>
      </c>
      <c r="B293" s="1" t="str">
        <v/>
      </c>
      <c r="C293" s="1" t="str">
        <v/>
      </c>
      <c r="D293" s="1" t="str">
        <v/>
      </c>
      <c r="E293" s="1" t="str">
        <v/>
      </c>
      <c r="F293" s="1" t="str">
        <f t="shared" si="63"/>
        <v/>
      </c>
      <c r="G293" s="1" t="str">
        <f t="shared" si="64"/>
        <v/>
      </c>
      <c r="H293" s="1" t="b">
        <v>0</v>
      </c>
      <c r="I293" s="2"/>
    </row>
    <row r="294" spans="1:9">
      <c r="A294" s="2" t="str">
        <f ca="1"/>
        <v/>
      </c>
      <c r="B294" s="1" t="str">
        <v/>
      </c>
      <c r="C294" s="1" t="str">
        <v/>
      </c>
      <c r="D294" s="1" t="str">
        <v/>
      </c>
      <c r="E294" s="1" t="str">
        <v/>
      </c>
      <c r="F294" s="1" t="str">
        <f t="shared" si="63"/>
        <v/>
      </c>
      <c r="G294" s="1" t="str">
        <f t="shared" si="64"/>
        <v/>
      </c>
      <c r="H294" s="1" t="b">
        <v>0</v>
      </c>
      <c r="I294" s="2"/>
    </row>
    <row r="295" spans="1:9">
      <c r="A295" s="2" t="str">
        <f ca="1"/>
        <v/>
      </c>
      <c r="B295" s="1" t="str">
        <v/>
      </c>
      <c r="C295" s="1" t="str">
        <v/>
      </c>
      <c r="D295" s="1" t="str">
        <v/>
      </c>
      <c r="E295" s="1" t="str">
        <v/>
      </c>
      <c r="F295" s="1" t="str">
        <f t="shared" si="63"/>
        <v/>
      </c>
      <c r="G295" s="1" t="str">
        <f t="shared" si="64"/>
        <v/>
      </c>
      <c r="H295" s="1" t="b">
        <v>0</v>
      </c>
      <c r="I295" s="2"/>
    </row>
    <row r="296" spans="1:9">
      <c r="A296" s="2" t="str">
        <f ca="1"/>
        <v/>
      </c>
      <c r="B296" s="1" t="str">
        <v/>
      </c>
      <c r="C296" s="1" t="str">
        <v/>
      </c>
      <c r="D296" s="1" t="str">
        <v/>
      </c>
      <c r="E296" s="1" t="str">
        <v/>
      </c>
      <c r="F296" s="1" t="str">
        <f t="shared" si="63"/>
        <v/>
      </c>
      <c r="G296" s="1" t="str">
        <f t="shared" si="64"/>
        <v/>
      </c>
      <c r="H296" s="1" t="b">
        <v>0</v>
      </c>
      <c r="I296" s="2"/>
    </row>
    <row r="297" spans="1:9">
      <c r="A297" s="2" t="str">
        <f ca="1"/>
        <v/>
      </c>
      <c r="B297" s="1" t="str">
        <v/>
      </c>
      <c r="C297" s="1" t="str">
        <v/>
      </c>
      <c r="D297" s="1" t="str">
        <v/>
      </c>
      <c r="E297" s="1" t="str">
        <v/>
      </c>
      <c r="F297" s="1" t="str">
        <f t="shared" si="63"/>
        <v/>
      </c>
      <c r="G297" s="1" t="str">
        <f t="shared" si="64"/>
        <v/>
      </c>
      <c r="H297" s="1" t="b">
        <v>0</v>
      </c>
      <c r="I297" s="2"/>
    </row>
    <row r="298" spans="1:9">
      <c r="A298" s="2" t="str">
        <f ca="1"/>
        <v/>
      </c>
      <c r="B298" s="1" t="str">
        <v/>
      </c>
      <c r="C298" s="1" t="str">
        <v/>
      </c>
      <c r="D298" s="1" t="str">
        <v/>
      </c>
      <c r="E298" s="1" t="str">
        <v/>
      </c>
      <c r="F298" s="1" t="str">
        <f t="shared" si="63"/>
        <v/>
      </c>
      <c r="G298" s="1" t="str">
        <f t="shared" si="64"/>
        <v/>
      </c>
      <c r="H298" s="1" t="b">
        <v>0</v>
      </c>
      <c r="I298" s="2"/>
    </row>
    <row r="299" spans="1:9">
      <c r="A299" s="2" t="str">
        <f ca="1"/>
        <v/>
      </c>
      <c r="B299" s="1" t="str">
        <v/>
      </c>
      <c r="C299" s="1" t="str">
        <v/>
      </c>
      <c r="D299" s="1" t="str">
        <v/>
      </c>
      <c r="E299" s="1" t="str">
        <v/>
      </c>
      <c r="F299" s="1" t="str">
        <f t="shared" si="63"/>
        <v/>
      </c>
      <c r="G299" s="1" t="str">
        <f t="shared" si="64"/>
        <v/>
      </c>
      <c r="H299" s="1" t="b">
        <v>0</v>
      </c>
      <c r="I299" s="2"/>
    </row>
    <row r="300" spans="1:9">
      <c r="A300" s="2" t="str">
        <f ca="1"/>
        <v/>
      </c>
      <c r="B300" s="1" t="str">
        <v/>
      </c>
      <c r="C300" s="1" t="str">
        <v/>
      </c>
      <c r="D300" s="1" t="str">
        <v/>
      </c>
      <c r="E300" s="1" t="str">
        <v/>
      </c>
      <c r="F300" s="1" t="str">
        <f t="shared" si="63"/>
        <v/>
      </c>
      <c r="G300" s="1" t="str">
        <f t="shared" si="64"/>
        <v/>
      </c>
      <c r="H300" s="1" t="b">
        <v>0</v>
      </c>
      <c r="I300" s="2"/>
    </row>
    <row r="301" spans="1:9">
      <c r="A301" s="2" t="str">
        <f ca="1"/>
        <v/>
      </c>
      <c r="B301" s="1" t="str">
        <v/>
      </c>
      <c r="C301" s="1" t="str">
        <v/>
      </c>
      <c r="D301" s="1" t="str">
        <v/>
      </c>
      <c r="E301" s="1" t="str">
        <v/>
      </c>
      <c r="F301" s="1" t="str">
        <f t="shared" si="63"/>
        <v/>
      </c>
      <c r="G301" s="1" t="str">
        <f t="shared" si="64"/>
        <v/>
      </c>
      <c r="H301" s="1" t="b">
        <v>0</v>
      </c>
      <c r="I301" s="2"/>
    </row>
    <row r="302" spans="1:9">
      <c r="A302" s="2" t="str">
        <f ca="1"/>
        <v/>
      </c>
      <c r="B302" s="1" t="str">
        <v/>
      </c>
      <c r="C302" s="1" t="str">
        <v/>
      </c>
      <c r="D302" s="1" t="str">
        <v/>
      </c>
      <c r="E302" s="1" t="str">
        <v/>
      </c>
      <c r="F302" s="1" t="str">
        <f t="shared" si="63"/>
        <v/>
      </c>
      <c r="G302" s="1" t="str">
        <f t="shared" si="64"/>
        <v/>
      </c>
      <c r="H302" s="1" t="b">
        <v>0</v>
      </c>
      <c r="I302" s="2"/>
    </row>
    <row r="303" spans="1:9">
      <c r="A303" s="2" t="str">
        <f ca="1"/>
        <v/>
      </c>
      <c r="B303" s="1" t="str">
        <v/>
      </c>
      <c r="C303" s="1" t="str">
        <v/>
      </c>
      <c r="D303" s="1" t="str">
        <v/>
      </c>
      <c r="E303" s="1" t="str">
        <v/>
      </c>
      <c r="F303" s="1" t="str">
        <f t="shared" si="63"/>
        <v/>
      </c>
      <c r="G303" s="1" t="str">
        <f t="shared" si="64"/>
        <v/>
      </c>
      <c r="H303" s="1" t="b">
        <v>0</v>
      </c>
      <c r="I303" s="2"/>
    </row>
    <row r="304" spans="1:9">
      <c r="A304" s="2" t="str">
        <f ca="1"/>
        <v/>
      </c>
      <c r="B304" s="1" t="str">
        <v/>
      </c>
      <c r="C304" s="1" t="str">
        <v/>
      </c>
      <c r="D304" s="1" t="str">
        <v/>
      </c>
      <c r="E304" s="1" t="str">
        <v/>
      </c>
      <c r="F304" s="1" t="str">
        <f t="shared" si="63"/>
        <v/>
      </c>
      <c r="G304" s="1" t="str">
        <f t="shared" si="64"/>
        <v/>
      </c>
      <c r="H304" s="1" t="b">
        <v>0</v>
      </c>
      <c r="I304" s="2"/>
    </row>
    <row r="305" spans="1:9">
      <c r="A305" s="2" t="str">
        <f ca="1"/>
        <v/>
      </c>
      <c r="B305" s="1" t="str">
        <v/>
      </c>
      <c r="C305" s="1" t="str">
        <v/>
      </c>
      <c r="D305" s="1" t="str">
        <v/>
      </c>
      <c r="E305" s="1" t="str">
        <v/>
      </c>
      <c r="F305" s="1" t="str">
        <f t="shared" si="63"/>
        <v/>
      </c>
      <c r="G305" s="1" t="str">
        <f t="shared" si="64"/>
        <v/>
      </c>
      <c r="H305" s="1" t="b">
        <v>0</v>
      </c>
      <c r="I305" s="2"/>
    </row>
    <row r="306" spans="1:9">
      <c r="A306" s="2" t="str">
        <f ca="1"/>
        <v/>
      </c>
      <c r="B306" s="1" t="str">
        <v/>
      </c>
      <c r="C306" s="1" t="str">
        <v/>
      </c>
      <c r="D306" s="1" t="str">
        <v/>
      </c>
      <c r="E306" s="1" t="str">
        <v/>
      </c>
      <c r="F306" s="1" t="str">
        <f t="shared" si="63"/>
        <v/>
      </c>
      <c r="G306" s="1" t="str">
        <f t="shared" si="64"/>
        <v/>
      </c>
      <c r="H306" s="1" t="b">
        <v>0</v>
      </c>
      <c r="I306" s="2"/>
    </row>
    <row r="307" spans="1:9">
      <c r="A307" s="2" t="str">
        <f ca="1"/>
        <v/>
      </c>
      <c r="B307" s="1" t="str">
        <v/>
      </c>
      <c r="C307" s="1" t="str">
        <v/>
      </c>
      <c r="D307" s="1" t="str">
        <v/>
      </c>
      <c r="E307" s="1" t="str">
        <v/>
      </c>
      <c r="F307" s="1" t="str">
        <f t="shared" si="63"/>
        <v/>
      </c>
      <c r="G307" s="1" t="str">
        <f t="shared" si="64"/>
        <v/>
      </c>
      <c r="H307" s="1" t="b">
        <v>0</v>
      </c>
      <c r="I307" s="2"/>
    </row>
    <row r="308" spans="1:9">
      <c r="A308" s="2" t="str">
        <f ca="1"/>
        <v/>
      </c>
      <c r="B308" s="1" t="str">
        <v/>
      </c>
      <c r="C308" s="1" t="str">
        <v/>
      </c>
      <c r="D308" s="1" t="str">
        <v/>
      </c>
      <c r="E308" s="1" t="str">
        <v/>
      </c>
      <c r="F308" s="1" t="str">
        <f t="shared" si="63"/>
        <v/>
      </c>
      <c r="G308" s="1" t="str">
        <f t="shared" si="64"/>
        <v/>
      </c>
      <c r="H308" s="1" t="b">
        <v>0</v>
      </c>
      <c r="I308" s="2"/>
    </row>
    <row r="309" spans="1:9">
      <c r="A309" s="2" t="str">
        <f ca="1"/>
        <v/>
      </c>
      <c r="B309" s="1" t="str">
        <v/>
      </c>
      <c r="C309" s="1" t="str">
        <v/>
      </c>
      <c r="D309" s="1" t="str">
        <v/>
      </c>
      <c r="E309" s="1" t="str">
        <v/>
      </c>
      <c r="F309" s="1" t="str">
        <f t="shared" si="63"/>
        <v/>
      </c>
      <c r="G309" s="1" t="str">
        <f t="shared" si="64"/>
        <v/>
      </c>
      <c r="H309" s="1" t="b">
        <v>0</v>
      </c>
      <c r="I309" s="2"/>
    </row>
    <row r="310" spans="1:9">
      <c r="A310" s="2" t="str">
        <f ca="1"/>
        <v/>
      </c>
      <c r="B310" s="1" t="str">
        <v/>
      </c>
      <c r="C310" s="1" t="str">
        <v/>
      </c>
      <c r="D310" s="1" t="str">
        <v/>
      </c>
      <c r="E310" s="1" t="str">
        <v/>
      </c>
      <c r="F310" s="1" t="str">
        <f t="shared" si="63"/>
        <v/>
      </c>
      <c r="G310" s="1" t="str">
        <f t="shared" si="64"/>
        <v/>
      </c>
      <c r="H310" s="1" t="b">
        <v>0</v>
      </c>
      <c r="I310" s="2"/>
    </row>
    <row r="311" spans="1:9">
      <c r="A311" s="2" t="str">
        <f ca="1"/>
        <v/>
      </c>
      <c r="B311" s="1" t="str">
        <v/>
      </c>
      <c r="C311" s="1" t="str">
        <v/>
      </c>
      <c r="D311" s="1" t="str">
        <v/>
      </c>
      <c r="E311" s="1" t="str">
        <v/>
      </c>
      <c r="F311" s="1" t="str">
        <f t="shared" si="63"/>
        <v/>
      </c>
      <c r="G311" s="1" t="str">
        <f t="shared" si="64"/>
        <v/>
      </c>
      <c r="H311" s="1" t="b">
        <v>0</v>
      </c>
      <c r="I311" s="2"/>
    </row>
    <row r="312" spans="1:9">
      <c r="A312" s="2" t="str">
        <f ca="1"/>
        <v/>
      </c>
      <c r="B312" s="1" t="str">
        <v/>
      </c>
      <c r="C312" s="1" t="str">
        <v/>
      </c>
      <c r="D312" s="1" t="str">
        <v/>
      </c>
      <c r="E312" s="1" t="str">
        <v/>
      </c>
      <c r="F312" s="1" t="str">
        <f t="shared" si="63"/>
        <v/>
      </c>
      <c r="G312" s="1" t="str">
        <f t="shared" si="64"/>
        <v/>
      </c>
      <c r="H312" s="1" t="b">
        <v>0</v>
      </c>
      <c r="I312" s="2"/>
    </row>
    <row r="313" spans="1:9">
      <c r="A313" s="2" t="str">
        <f ca="1"/>
        <v/>
      </c>
      <c r="B313" s="1" t="str">
        <v/>
      </c>
      <c r="C313" s="1" t="str">
        <v/>
      </c>
      <c r="D313" s="1" t="str">
        <v/>
      </c>
      <c r="E313" s="1" t="str">
        <v/>
      </c>
      <c r="F313" s="1" t="str">
        <f t="shared" si="63"/>
        <v/>
      </c>
      <c r="G313" s="1" t="str">
        <f t="shared" si="64"/>
        <v/>
      </c>
      <c r="H313" s="1" t="b">
        <v>0</v>
      </c>
      <c r="I313" s="2"/>
    </row>
    <row r="314" spans="1:9">
      <c r="A314" s="2" t="str">
        <f ca="1"/>
        <v/>
      </c>
      <c r="B314" s="1" t="str">
        <v/>
      </c>
      <c r="C314" s="1" t="str">
        <v/>
      </c>
      <c r="D314" s="1" t="str">
        <v/>
      </c>
      <c r="E314" s="1" t="str">
        <v/>
      </c>
      <c r="F314" s="1" t="str">
        <f t="shared" si="63"/>
        <v/>
      </c>
      <c r="G314" s="1" t="str">
        <f t="shared" si="64"/>
        <v/>
      </c>
      <c r="H314" s="1" t="b">
        <v>0</v>
      </c>
      <c r="I314" s="2"/>
    </row>
    <row r="315" spans="1:9">
      <c r="A315" s="2" t="str">
        <f ca="1"/>
        <v/>
      </c>
      <c r="B315" s="1" t="str">
        <v/>
      </c>
      <c r="C315" s="1" t="str">
        <v/>
      </c>
      <c r="D315" s="1" t="str">
        <v/>
      </c>
      <c r="E315" s="1" t="str">
        <v/>
      </c>
      <c r="F315" s="1" t="str">
        <f t="shared" si="63"/>
        <v/>
      </c>
      <c r="G315" s="1" t="str">
        <f t="shared" si="64"/>
        <v/>
      </c>
      <c r="H315" s="1" t="b">
        <v>0</v>
      </c>
      <c r="I315" s="2"/>
    </row>
    <row r="316" spans="1:9">
      <c r="A316" s="2" t="str">
        <f ca="1"/>
        <v/>
      </c>
      <c r="B316" s="1" t="str">
        <v/>
      </c>
      <c r="C316" s="1" t="str">
        <v/>
      </c>
      <c r="D316" s="1" t="str">
        <v/>
      </c>
      <c r="E316" s="1" t="str">
        <v/>
      </c>
      <c r="F316" s="1" t="str">
        <f t="shared" si="63"/>
        <v/>
      </c>
      <c r="G316" s="1" t="str">
        <f t="shared" si="64"/>
        <v/>
      </c>
      <c r="H316" s="1" t="b">
        <v>0</v>
      </c>
      <c r="I316" s="2"/>
    </row>
    <row r="317" spans="1:9">
      <c r="A317" s="2" t="str">
        <f ca="1"/>
        <v/>
      </c>
      <c r="B317" s="1" t="str">
        <v/>
      </c>
      <c r="C317" s="1" t="str">
        <v/>
      </c>
      <c r="D317" s="1" t="str">
        <v/>
      </c>
      <c r="E317" s="1" t="str">
        <v/>
      </c>
      <c r="F317" s="1" t="str">
        <f t="shared" si="63"/>
        <v/>
      </c>
      <c r="G317" s="1" t="str">
        <f t="shared" si="64"/>
        <v/>
      </c>
      <c r="H317" s="1" t="b">
        <v>0</v>
      </c>
      <c r="I317" s="2"/>
    </row>
    <row r="318" spans="1:9">
      <c r="A318" s="2" t="str">
        <f ca="1"/>
        <v/>
      </c>
      <c r="B318" s="1" t="str">
        <v/>
      </c>
      <c r="C318" s="1" t="str">
        <v/>
      </c>
      <c r="D318" s="1" t="str">
        <v/>
      </c>
      <c r="E318" s="1" t="str">
        <v/>
      </c>
      <c r="F318" s="1" t="str">
        <f t="shared" si="63"/>
        <v/>
      </c>
      <c r="G318" s="1" t="str">
        <f t="shared" si="64"/>
        <v/>
      </c>
      <c r="H318" s="1" t="b">
        <v>0</v>
      </c>
      <c r="I318" s="2"/>
    </row>
    <row r="319" spans="1:9">
      <c r="A319" s="2" t="str">
        <f ca="1"/>
        <v/>
      </c>
      <c r="B319" s="1" t="str">
        <v/>
      </c>
      <c r="C319" s="1" t="str">
        <v/>
      </c>
      <c r="D319" s="1" t="str">
        <v/>
      </c>
      <c r="E319" s="1" t="str">
        <v/>
      </c>
      <c r="F319" s="1" t="str">
        <f t="shared" si="63"/>
        <v/>
      </c>
      <c r="G319" s="1" t="str">
        <f t="shared" si="64"/>
        <v/>
      </c>
      <c r="H319" s="1" t="b">
        <v>0</v>
      </c>
      <c r="I319" s="2"/>
    </row>
    <row r="320" spans="1:9">
      <c r="A320" s="2" t="str">
        <f ca="1"/>
        <v/>
      </c>
      <c r="B320" s="1" t="str">
        <v/>
      </c>
      <c r="C320" s="1" t="str">
        <v/>
      </c>
      <c r="D320" s="1" t="str">
        <v/>
      </c>
      <c r="E320" s="1" t="str">
        <v/>
      </c>
      <c r="F320" s="1" t="str">
        <f t="shared" si="63"/>
        <v/>
      </c>
      <c r="G320" s="1" t="str">
        <f t="shared" si="64"/>
        <v/>
      </c>
      <c r="H320" s="1" t="b">
        <v>0</v>
      </c>
      <c r="I320" s="2"/>
    </row>
    <row r="321" spans="1:9">
      <c r="A321" s="2" t="str">
        <f ca="1"/>
        <v/>
      </c>
      <c r="B321" s="1" t="str">
        <v/>
      </c>
      <c r="C321" s="1" t="str">
        <v/>
      </c>
      <c r="D321" s="1" t="str">
        <v/>
      </c>
      <c r="E321" s="1" t="str">
        <v/>
      </c>
      <c r="F321" s="1" t="str">
        <f t="shared" si="63"/>
        <v/>
      </c>
      <c r="G321" s="1" t="str">
        <f t="shared" si="64"/>
        <v/>
      </c>
      <c r="H321" s="1" t="b">
        <v>0</v>
      </c>
      <c r="I321" s="2"/>
    </row>
    <row r="322" spans="1:9">
      <c r="A322" s="2" t="str">
        <f ca="1"/>
        <v/>
      </c>
      <c r="B322" s="1" t="str">
        <v/>
      </c>
      <c r="C322" s="1" t="str">
        <v/>
      </c>
      <c r="D322" s="1" t="str">
        <v/>
      </c>
      <c r="E322" s="1" t="str">
        <v/>
      </c>
      <c r="F322" s="1" t="str">
        <f t="shared" si="63"/>
        <v/>
      </c>
      <c r="G322" s="1" t="str">
        <f t="shared" si="64"/>
        <v/>
      </c>
      <c r="H322" s="1" t="b">
        <v>0</v>
      </c>
      <c r="I322" s="2"/>
    </row>
    <row r="323" spans="1:9">
      <c r="A323" s="2" t="str">
        <f ca="1"/>
        <v/>
      </c>
      <c r="B323" s="1" t="str">
        <v/>
      </c>
      <c r="C323" s="1" t="str">
        <v/>
      </c>
      <c r="D323" s="1" t="str">
        <v/>
      </c>
      <c r="E323" s="1" t="str">
        <v/>
      </c>
      <c r="F323" s="1" t="str">
        <f t="shared" si="63"/>
        <v/>
      </c>
      <c r="G323" s="1" t="str">
        <f t="shared" si="64"/>
        <v/>
      </c>
      <c r="H323" s="1" t="b">
        <v>0</v>
      </c>
      <c r="I323" s="2"/>
    </row>
    <row r="324" spans="1:9">
      <c r="A324" s="2" t="str">
        <f ca="1"/>
        <v/>
      </c>
      <c r="B324" s="1" t="str">
        <v/>
      </c>
      <c r="C324" s="1" t="str">
        <v/>
      </c>
      <c r="D324" s="1" t="str">
        <v/>
      </c>
      <c r="E324" s="1" t="str">
        <v/>
      </c>
      <c r="F324" s="1" t="str">
        <f t="shared" si="63"/>
        <v/>
      </c>
      <c r="G324" s="1" t="str">
        <f t="shared" si="64"/>
        <v/>
      </c>
      <c r="H324" s="1" t="b">
        <v>0</v>
      </c>
      <c r="I324" s="2"/>
    </row>
    <row r="325" spans="1:9">
      <c r="A325" s="2" t="str">
        <f ca="1"/>
        <v/>
      </c>
      <c r="B325" s="1" t="str">
        <v/>
      </c>
      <c r="C325" s="1" t="str">
        <v/>
      </c>
      <c r="D325" s="1" t="str">
        <v/>
      </c>
      <c r="E325" s="1" t="str">
        <v/>
      </c>
      <c r="F325" s="1" t="str">
        <f t="shared" si="63"/>
        <v/>
      </c>
      <c r="G325" s="1" t="str">
        <f t="shared" si="64"/>
        <v/>
      </c>
      <c r="H325" s="1" t="b">
        <v>0</v>
      </c>
      <c r="I325" s="2"/>
    </row>
    <row r="326" spans="1:9">
      <c r="A326" s="2" t="str">
        <f ca="1"/>
        <v/>
      </c>
      <c r="B326" s="1" t="str">
        <v/>
      </c>
      <c r="C326" s="1" t="str">
        <v/>
      </c>
      <c r="D326" s="1" t="str">
        <v/>
      </c>
      <c r="E326" s="1" t="str">
        <v/>
      </c>
      <c r="F326" s="1" t="str">
        <f t="shared" si="63"/>
        <v/>
      </c>
      <c r="G326" s="1" t="str">
        <f t="shared" si="64"/>
        <v/>
      </c>
      <c r="H326" s="1" t="b">
        <v>0</v>
      </c>
      <c r="I326" s="2"/>
    </row>
    <row r="327" spans="1:9">
      <c r="A327" s="2" t="str">
        <f ca="1"/>
        <v/>
      </c>
      <c r="B327" s="1" t="str">
        <v/>
      </c>
      <c r="C327" s="1" t="str">
        <v/>
      </c>
      <c r="D327" s="1" t="str">
        <v/>
      </c>
      <c r="E327" s="1" t="str">
        <v/>
      </c>
      <c r="F327" s="1" t="str">
        <f t="shared" si="63"/>
        <v/>
      </c>
      <c r="G327" s="1" t="str">
        <f t="shared" si="64"/>
        <v/>
      </c>
      <c r="H327" s="1" t="b">
        <v>0</v>
      </c>
      <c r="I327" s="2"/>
    </row>
    <row r="328" spans="1:9">
      <c r="A328" s="2" t="str">
        <f ca="1"/>
        <v/>
      </c>
      <c r="B328" s="1" t="str">
        <v/>
      </c>
      <c r="C328" s="1" t="str">
        <v/>
      </c>
      <c r="D328" s="1" t="str">
        <v/>
      </c>
      <c r="E328" s="1" t="str">
        <v/>
      </c>
      <c r="F328" s="1" t="str">
        <f t="shared" si="63"/>
        <v/>
      </c>
      <c r="G328" s="1" t="str">
        <f t="shared" si="64"/>
        <v/>
      </c>
      <c r="H328" s="1" t="b">
        <v>0</v>
      </c>
      <c r="I328" s="2"/>
    </row>
    <row r="329" spans="1:9">
      <c r="A329" s="2" t="str">
        <f ca="1"/>
        <v/>
      </c>
      <c r="B329" s="1" t="str">
        <v/>
      </c>
      <c r="C329" s="1" t="str">
        <v/>
      </c>
      <c r="D329" s="1" t="str">
        <v/>
      </c>
      <c r="E329" s="1" t="str">
        <v/>
      </c>
      <c r="F329" s="1" t="str">
        <f t="shared" si="63"/>
        <v/>
      </c>
      <c r="G329" s="1" t="str">
        <f t="shared" si="64"/>
        <v/>
      </c>
      <c r="H329" s="1" t="b">
        <v>0</v>
      </c>
      <c r="I329" s="2"/>
    </row>
    <row r="330" spans="1:9">
      <c r="A330" s="2" t="str">
        <f ca="1"/>
        <v/>
      </c>
      <c r="B330" s="1" t="str">
        <v/>
      </c>
      <c r="C330" s="1" t="str">
        <v/>
      </c>
      <c r="D330" s="1" t="str">
        <v/>
      </c>
      <c r="E330" s="1" t="str">
        <v/>
      </c>
      <c r="F330" s="1" t="str">
        <f t="shared" si="63"/>
        <v/>
      </c>
      <c r="G330" s="1" t="str">
        <f t="shared" si="64"/>
        <v/>
      </c>
      <c r="H330" s="1" t="b">
        <v>0</v>
      </c>
      <c r="I330" s="2"/>
    </row>
    <row r="331" spans="1:9">
      <c r="A331" s="2" t="str">
        <f ca="1"/>
        <v/>
      </c>
      <c r="B331" s="1" t="str">
        <v/>
      </c>
      <c r="C331" s="1" t="str">
        <v/>
      </c>
      <c r="D331" s="1" t="str">
        <v/>
      </c>
      <c r="E331" s="1" t="str">
        <v/>
      </c>
      <c r="F331" s="1" t="str">
        <f t="shared" si="63"/>
        <v/>
      </c>
      <c r="G331" s="1" t="str">
        <f t="shared" si="64"/>
        <v/>
      </c>
      <c r="H331" s="1" t="b">
        <v>0</v>
      </c>
      <c r="I331" s="2"/>
    </row>
    <row r="332" spans="1:9">
      <c r="A332" s="2" t="str">
        <f ca="1"/>
        <v/>
      </c>
      <c r="B332" s="1" t="str">
        <v/>
      </c>
      <c r="C332" s="1" t="str">
        <v/>
      </c>
      <c r="D332" s="1" t="str">
        <v/>
      </c>
      <c r="E332" s="1" t="str">
        <v/>
      </c>
      <c r="F332" s="1" t="str">
        <f t="shared" ref="F332:F370" si="65">IF(E332&lt;C332,B332&amp;"."&amp;C332,IF(C332&lt;E332,D332&amp;"."&amp;E332,""))</f>
        <v/>
      </c>
      <c r="G332" s="1" t="str">
        <f t="shared" ref="G332:G370" si="66">IF(E332&gt;C332,B332&amp;"."&amp;C332,IF(C332&gt;E332,D332&amp;"."&amp;E332,""))</f>
        <v/>
      </c>
      <c r="H332" s="1" t="b">
        <v>0</v>
      </c>
      <c r="I332" s="2"/>
    </row>
    <row r="333" spans="1:9">
      <c r="A333" s="2" t="str">
        <f ca="1"/>
        <v/>
      </c>
      <c r="B333" s="1" t="str">
        <v/>
      </c>
      <c r="C333" s="1" t="str">
        <v/>
      </c>
      <c r="D333" s="1" t="str">
        <v/>
      </c>
      <c r="E333" s="1" t="str">
        <v/>
      </c>
      <c r="F333" s="1" t="str">
        <f t="shared" si="65"/>
        <v/>
      </c>
      <c r="G333" s="1" t="str">
        <f t="shared" si="66"/>
        <v/>
      </c>
      <c r="H333" s="1" t="b">
        <v>0</v>
      </c>
      <c r="I333" s="2"/>
    </row>
    <row r="334" spans="1:9">
      <c r="A334" s="2" t="str">
        <f ca="1"/>
        <v/>
      </c>
      <c r="B334" s="1" t="str">
        <v/>
      </c>
      <c r="C334" s="1" t="str">
        <v/>
      </c>
      <c r="D334" s="1" t="str">
        <v/>
      </c>
      <c r="E334" s="1" t="str">
        <v/>
      </c>
      <c r="F334" s="1" t="str">
        <f t="shared" si="65"/>
        <v/>
      </c>
      <c r="G334" s="1" t="str">
        <f t="shared" si="66"/>
        <v/>
      </c>
      <c r="H334" s="1" t="b">
        <v>0</v>
      </c>
      <c r="I334" s="2"/>
    </row>
    <row r="335" spans="1:9">
      <c r="A335" s="2" t="str">
        <f ca="1"/>
        <v/>
      </c>
      <c r="B335" s="1" t="str">
        <v/>
      </c>
      <c r="C335" s="1" t="str">
        <v/>
      </c>
      <c r="D335" s="1" t="str">
        <v/>
      </c>
      <c r="E335" s="1" t="str">
        <v/>
      </c>
      <c r="F335" s="1" t="str">
        <f t="shared" si="65"/>
        <v/>
      </c>
      <c r="G335" s="1" t="str">
        <f t="shared" si="66"/>
        <v/>
      </c>
      <c r="H335" s="1" t="b">
        <v>0</v>
      </c>
      <c r="I335" s="2"/>
    </row>
    <row r="336" spans="1:9">
      <c r="A336" s="2" t="str">
        <f ca="1"/>
        <v/>
      </c>
      <c r="B336" s="1" t="str">
        <v/>
      </c>
      <c r="C336" s="1" t="str">
        <v/>
      </c>
      <c r="D336" s="1" t="str">
        <v/>
      </c>
      <c r="E336" s="1" t="str">
        <v/>
      </c>
      <c r="F336" s="1" t="str">
        <f t="shared" si="65"/>
        <v/>
      </c>
      <c r="G336" s="1" t="str">
        <f t="shared" si="66"/>
        <v/>
      </c>
      <c r="H336" s="1" t="b">
        <v>0</v>
      </c>
      <c r="I336" s="2"/>
    </row>
    <row r="337" spans="1:9">
      <c r="A337" s="2" t="str">
        <f ca="1"/>
        <v/>
      </c>
      <c r="B337" s="1" t="str">
        <v/>
      </c>
      <c r="C337" s="1" t="str">
        <v/>
      </c>
      <c r="D337" s="1" t="str">
        <v/>
      </c>
      <c r="E337" s="1" t="str">
        <v/>
      </c>
      <c r="F337" s="1" t="str">
        <f t="shared" si="65"/>
        <v/>
      </c>
      <c r="G337" s="1" t="str">
        <f t="shared" si="66"/>
        <v/>
      </c>
      <c r="H337" s="1" t="b">
        <v>0</v>
      </c>
      <c r="I337" s="2"/>
    </row>
    <row r="338" spans="1:9">
      <c r="A338" s="2" t="str">
        <f ca="1"/>
        <v/>
      </c>
      <c r="B338" s="1" t="str">
        <v/>
      </c>
      <c r="C338" s="1" t="str">
        <v/>
      </c>
      <c r="D338" s="1" t="str">
        <v/>
      </c>
      <c r="E338" s="1" t="str">
        <v/>
      </c>
      <c r="F338" s="1" t="str">
        <f t="shared" si="65"/>
        <v/>
      </c>
      <c r="G338" s="1" t="str">
        <f t="shared" si="66"/>
        <v/>
      </c>
      <c r="H338" s="1" t="b">
        <v>0</v>
      </c>
      <c r="I338" s="2"/>
    </row>
    <row r="339" spans="1:9">
      <c r="A339" s="2" t="str">
        <f ca="1"/>
        <v/>
      </c>
      <c r="B339" s="1" t="str">
        <v/>
      </c>
      <c r="C339" s="1" t="str">
        <v/>
      </c>
      <c r="D339" s="1" t="str">
        <v/>
      </c>
      <c r="E339" s="1" t="str">
        <v/>
      </c>
      <c r="F339" s="1" t="str">
        <f t="shared" si="65"/>
        <v/>
      </c>
      <c r="G339" s="1" t="str">
        <f t="shared" si="66"/>
        <v/>
      </c>
      <c r="H339" s="1" t="b">
        <v>0</v>
      </c>
      <c r="I339" s="2"/>
    </row>
    <row r="340" spans="1:9">
      <c r="A340" s="2" t="str">
        <f ca="1"/>
        <v/>
      </c>
      <c r="B340" s="1" t="str">
        <v/>
      </c>
      <c r="C340" s="1" t="str">
        <v/>
      </c>
      <c r="D340" s="1" t="str">
        <v/>
      </c>
      <c r="E340" s="1" t="str">
        <v/>
      </c>
      <c r="F340" s="1" t="str">
        <f t="shared" si="65"/>
        <v/>
      </c>
      <c r="G340" s="1" t="str">
        <f t="shared" si="66"/>
        <v/>
      </c>
      <c r="H340" s="1" t="b">
        <v>0</v>
      </c>
      <c r="I340" s="2"/>
    </row>
    <row r="341" spans="1:9">
      <c r="A341" s="2" t="str">
        <f ca="1"/>
        <v/>
      </c>
      <c r="B341" s="1" t="str">
        <v/>
      </c>
      <c r="C341" s="1" t="str">
        <v/>
      </c>
      <c r="D341" s="1" t="str">
        <v/>
      </c>
      <c r="E341" s="1" t="str">
        <v/>
      </c>
      <c r="F341" s="1" t="str">
        <f t="shared" si="65"/>
        <v/>
      </c>
      <c r="G341" s="1" t="str">
        <f t="shared" si="66"/>
        <v/>
      </c>
      <c r="H341" s="1" t="b">
        <v>0</v>
      </c>
      <c r="I341" s="2"/>
    </row>
    <row r="342" spans="1:9">
      <c r="A342" s="2" t="str">
        <f ca="1"/>
        <v/>
      </c>
      <c r="B342" s="1" t="str">
        <v/>
      </c>
      <c r="C342" s="1" t="str">
        <v/>
      </c>
      <c r="D342" s="1" t="str">
        <v/>
      </c>
      <c r="E342" s="1" t="str">
        <v/>
      </c>
      <c r="F342" s="1" t="str">
        <f t="shared" si="65"/>
        <v/>
      </c>
      <c r="G342" s="1" t="str">
        <f t="shared" si="66"/>
        <v/>
      </c>
      <c r="H342" s="1" t="b">
        <v>0</v>
      </c>
      <c r="I342" s="2"/>
    </row>
    <row r="343" spans="1:9">
      <c r="A343" s="2" t="str">
        <f ca="1"/>
        <v/>
      </c>
      <c r="B343" s="1" t="str">
        <v/>
      </c>
      <c r="C343" s="1" t="str">
        <v/>
      </c>
      <c r="D343" s="1" t="str">
        <v/>
      </c>
      <c r="E343" s="1" t="str">
        <v/>
      </c>
      <c r="F343" s="1" t="str">
        <f t="shared" si="65"/>
        <v/>
      </c>
      <c r="G343" s="1" t="str">
        <f t="shared" si="66"/>
        <v/>
      </c>
      <c r="H343" s="1" t="b">
        <v>0</v>
      </c>
      <c r="I343" s="2"/>
    </row>
    <row r="344" spans="1:9">
      <c r="A344" s="2" t="str">
        <f ca="1"/>
        <v/>
      </c>
      <c r="B344" s="1" t="str">
        <v/>
      </c>
      <c r="C344" s="1" t="str">
        <v/>
      </c>
      <c r="D344" s="1" t="str">
        <v/>
      </c>
      <c r="E344" s="1" t="str">
        <v/>
      </c>
      <c r="F344" s="1" t="str">
        <f t="shared" si="65"/>
        <v/>
      </c>
      <c r="G344" s="1" t="str">
        <f t="shared" si="66"/>
        <v/>
      </c>
      <c r="H344" s="1" t="b">
        <v>0</v>
      </c>
      <c r="I344" s="2"/>
    </row>
    <row r="345" spans="1:9">
      <c r="A345" s="2" t="str">
        <f ca="1"/>
        <v/>
      </c>
      <c r="B345" s="1" t="str">
        <v/>
      </c>
      <c r="C345" s="1" t="str">
        <v/>
      </c>
      <c r="D345" s="1" t="str">
        <v/>
      </c>
      <c r="E345" s="1" t="str">
        <v/>
      </c>
      <c r="F345" s="1" t="str">
        <f t="shared" si="65"/>
        <v/>
      </c>
      <c r="G345" s="1" t="str">
        <f t="shared" si="66"/>
        <v/>
      </c>
      <c r="H345" s="1" t="b">
        <v>0</v>
      </c>
      <c r="I345" s="2"/>
    </row>
    <row r="346" spans="1:9">
      <c r="A346" s="2" t="str">
        <f ca="1"/>
        <v/>
      </c>
      <c r="B346" s="1" t="str">
        <v/>
      </c>
      <c r="C346" s="1" t="str">
        <v/>
      </c>
      <c r="D346" s="1" t="str">
        <v/>
      </c>
      <c r="E346" s="1" t="str">
        <v/>
      </c>
      <c r="F346" s="1" t="str">
        <f t="shared" si="65"/>
        <v/>
      </c>
      <c r="G346" s="1" t="str">
        <f t="shared" si="66"/>
        <v/>
      </c>
      <c r="H346" s="1" t="b">
        <v>0</v>
      </c>
      <c r="I346" s="2"/>
    </row>
    <row r="347" spans="1:9">
      <c r="A347" s="2" t="str">
        <f ca="1"/>
        <v/>
      </c>
      <c r="B347" s="1" t="str">
        <v/>
      </c>
      <c r="C347" s="1" t="str">
        <v/>
      </c>
      <c r="D347" s="1" t="str">
        <v/>
      </c>
      <c r="E347" s="1" t="str">
        <v/>
      </c>
      <c r="F347" s="1" t="str">
        <f t="shared" si="65"/>
        <v/>
      </c>
      <c r="G347" s="1" t="str">
        <f t="shared" si="66"/>
        <v/>
      </c>
      <c r="H347" s="1" t="b">
        <v>0</v>
      </c>
      <c r="I347" s="2"/>
    </row>
    <row r="348" spans="1:9">
      <c r="A348" s="2" t="str">
        <f ca="1"/>
        <v/>
      </c>
      <c r="B348" s="1" t="str">
        <v/>
      </c>
      <c r="C348" s="1" t="str">
        <v/>
      </c>
      <c r="D348" s="1" t="str">
        <v/>
      </c>
      <c r="E348" s="1" t="str">
        <v/>
      </c>
      <c r="F348" s="1" t="str">
        <f t="shared" si="65"/>
        <v/>
      </c>
      <c r="G348" s="1" t="str">
        <f t="shared" si="66"/>
        <v/>
      </c>
      <c r="H348" s="1" t="b">
        <v>0</v>
      </c>
      <c r="I348" s="2"/>
    </row>
    <row r="349" spans="1:9">
      <c r="A349" s="2" t="str">
        <f ca="1"/>
        <v/>
      </c>
      <c r="B349" s="1" t="str">
        <v/>
      </c>
      <c r="C349" s="1" t="str">
        <v/>
      </c>
      <c r="D349" s="1" t="str">
        <v/>
      </c>
      <c r="E349" s="1" t="str">
        <v/>
      </c>
      <c r="F349" s="1" t="str">
        <f t="shared" si="65"/>
        <v/>
      </c>
      <c r="G349" s="1" t="str">
        <f t="shared" si="66"/>
        <v/>
      </c>
      <c r="H349" s="1" t="b">
        <v>0</v>
      </c>
      <c r="I349" s="2"/>
    </row>
    <row r="350" spans="1:9">
      <c r="A350" s="2" t="str">
        <f ca="1"/>
        <v/>
      </c>
      <c r="B350" s="1" t="str">
        <v/>
      </c>
      <c r="C350" s="1" t="str">
        <v/>
      </c>
      <c r="D350" s="1" t="str">
        <v/>
      </c>
      <c r="E350" s="1" t="str">
        <v/>
      </c>
      <c r="F350" s="1" t="str">
        <f t="shared" si="65"/>
        <v/>
      </c>
      <c r="G350" s="1" t="str">
        <f t="shared" si="66"/>
        <v/>
      </c>
      <c r="H350" s="1" t="b">
        <v>0</v>
      </c>
      <c r="I350" s="2"/>
    </row>
    <row r="351" spans="1:9">
      <c r="A351" s="2" t="str">
        <f ca="1"/>
        <v/>
      </c>
      <c r="B351" s="1" t="str">
        <v/>
      </c>
      <c r="C351" s="1" t="str">
        <v/>
      </c>
      <c r="D351" s="1" t="str">
        <v/>
      </c>
      <c r="E351" s="1" t="str">
        <v/>
      </c>
      <c r="F351" s="1" t="str">
        <f t="shared" si="65"/>
        <v/>
      </c>
      <c r="G351" s="1" t="str">
        <f t="shared" si="66"/>
        <v/>
      </c>
      <c r="H351" s="1" t="b">
        <v>0</v>
      </c>
      <c r="I351" s="2"/>
    </row>
    <row r="352" spans="1:9">
      <c r="A352" s="2" t="str">
        <f ca="1"/>
        <v/>
      </c>
      <c r="B352" s="1" t="str">
        <v/>
      </c>
      <c r="C352" s="1" t="str">
        <v/>
      </c>
      <c r="D352" s="1" t="str">
        <v/>
      </c>
      <c r="E352" s="1" t="str">
        <v/>
      </c>
      <c r="F352" s="1" t="str">
        <f t="shared" si="65"/>
        <v/>
      </c>
      <c r="G352" s="1" t="str">
        <f t="shared" si="66"/>
        <v/>
      </c>
      <c r="H352" s="1" t="b">
        <v>0</v>
      </c>
      <c r="I352" s="2"/>
    </row>
    <row r="353" spans="1:9">
      <c r="A353" s="2" t="str">
        <f ca="1"/>
        <v/>
      </c>
      <c r="B353" s="1" t="str">
        <v/>
      </c>
      <c r="C353" s="1" t="str">
        <v/>
      </c>
      <c r="D353" s="1" t="str">
        <v/>
      </c>
      <c r="E353" s="1" t="str">
        <v/>
      </c>
      <c r="F353" s="1" t="str">
        <f t="shared" si="65"/>
        <v/>
      </c>
      <c r="G353" s="1" t="str">
        <f t="shared" si="66"/>
        <v/>
      </c>
      <c r="H353" s="1" t="b">
        <v>0</v>
      </c>
      <c r="I353" s="2"/>
    </row>
    <row r="354" spans="1:9">
      <c r="A354" s="2" t="str">
        <f ca="1"/>
        <v/>
      </c>
      <c r="B354" s="1" t="str">
        <v/>
      </c>
      <c r="C354" s="1" t="str">
        <v/>
      </c>
      <c r="D354" s="1" t="str">
        <v/>
      </c>
      <c r="E354" s="1" t="str">
        <v/>
      </c>
      <c r="F354" s="1" t="str">
        <f t="shared" si="65"/>
        <v/>
      </c>
      <c r="G354" s="1" t="str">
        <f t="shared" si="66"/>
        <v/>
      </c>
      <c r="H354" s="1" t="b">
        <v>0</v>
      </c>
      <c r="I354" s="2"/>
    </row>
    <row r="355" spans="1:9">
      <c r="A355" s="2" t="str">
        <f ca="1"/>
        <v/>
      </c>
      <c r="B355" s="1" t="str">
        <v/>
      </c>
      <c r="C355" s="1" t="str">
        <v/>
      </c>
      <c r="D355" s="1" t="str">
        <v/>
      </c>
      <c r="E355" s="1" t="str">
        <v/>
      </c>
      <c r="F355" s="1" t="str">
        <f t="shared" si="65"/>
        <v/>
      </c>
      <c r="G355" s="1" t="str">
        <f t="shared" si="66"/>
        <v/>
      </c>
      <c r="H355" s="1" t="b">
        <v>0</v>
      </c>
      <c r="I355" s="2"/>
    </row>
    <row r="356" spans="1:9">
      <c r="A356" s="2" t="str">
        <f ca="1"/>
        <v/>
      </c>
      <c r="B356" s="1" t="str">
        <v/>
      </c>
      <c r="C356" s="1" t="str">
        <v/>
      </c>
      <c r="D356" s="1" t="str">
        <v/>
      </c>
      <c r="E356" s="1" t="str">
        <v/>
      </c>
      <c r="F356" s="1" t="str">
        <f t="shared" si="65"/>
        <v/>
      </c>
      <c r="G356" s="1" t="str">
        <f t="shared" si="66"/>
        <v/>
      </c>
      <c r="H356" s="1" t="b">
        <v>0</v>
      </c>
      <c r="I356" s="2"/>
    </row>
    <row r="357" spans="1:9">
      <c r="A357" s="2" t="str">
        <f ca="1"/>
        <v/>
      </c>
      <c r="B357" s="1" t="str">
        <v/>
      </c>
      <c r="C357" s="1" t="str">
        <v/>
      </c>
      <c r="D357" s="1" t="str">
        <v/>
      </c>
      <c r="E357" s="1" t="str">
        <v/>
      </c>
      <c r="F357" s="1" t="str">
        <f t="shared" si="65"/>
        <v/>
      </c>
      <c r="G357" s="1" t="str">
        <f t="shared" si="66"/>
        <v/>
      </c>
      <c r="H357" s="1" t="b">
        <v>0</v>
      </c>
      <c r="I357" s="2"/>
    </row>
    <row r="358" spans="1:9">
      <c r="A358" s="2" t="str">
        <f ca="1"/>
        <v/>
      </c>
      <c r="B358" s="1" t="str">
        <v/>
      </c>
      <c r="C358" s="1" t="str">
        <v/>
      </c>
      <c r="D358" s="1" t="str">
        <v/>
      </c>
      <c r="E358" s="1" t="str">
        <v/>
      </c>
      <c r="F358" s="1" t="str">
        <f t="shared" si="65"/>
        <v/>
      </c>
      <c r="G358" s="1" t="str">
        <f t="shared" si="66"/>
        <v/>
      </c>
      <c r="H358" s="1" t="b">
        <v>0</v>
      </c>
      <c r="I358" s="2"/>
    </row>
    <row r="359" spans="1:9">
      <c r="A359" s="2" t="str">
        <f ca="1"/>
        <v/>
      </c>
      <c r="B359" s="1" t="str">
        <v/>
      </c>
      <c r="C359" s="1" t="str">
        <v/>
      </c>
      <c r="D359" s="1" t="str">
        <v/>
      </c>
      <c r="E359" s="1" t="str">
        <v/>
      </c>
      <c r="F359" s="1" t="str">
        <f t="shared" si="65"/>
        <v/>
      </c>
      <c r="G359" s="1" t="str">
        <f t="shared" si="66"/>
        <v/>
      </c>
      <c r="H359" s="1" t="b">
        <v>0</v>
      </c>
      <c r="I359" s="2"/>
    </row>
    <row r="360" spans="1:9">
      <c r="A360" s="2" t="str">
        <f ca="1"/>
        <v/>
      </c>
      <c r="B360" s="1" t="str">
        <v/>
      </c>
      <c r="C360" s="1" t="str">
        <v/>
      </c>
      <c r="D360" s="1" t="str">
        <v/>
      </c>
      <c r="E360" s="1" t="str">
        <v/>
      </c>
      <c r="F360" s="1" t="str">
        <f t="shared" si="65"/>
        <v/>
      </c>
      <c r="G360" s="1" t="str">
        <f t="shared" si="66"/>
        <v/>
      </c>
      <c r="H360" s="1" t="b">
        <v>0</v>
      </c>
      <c r="I360" s="2"/>
    </row>
    <row r="361" spans="1:9">
      <c r="A361" s="2" t="str">
        <f ca="1"/>
        <v/>
      </c>
      <c r="B361" s="1" t="str">
        <v/>
      </c>
      <c r="C361" s="1" t="str">
        <v/>
      </c>
      <c r="D361" s="1" t="str">
        <v/>
      </c>
      <c r="E361" s="1" t="str">
        <v/>
      </c>
      <c r="F361" s="1" t="str">
        <f t="shared" si="65"/>
        <v/>
      </c>
      <c r="G361" s="1" t="str">
        <f t="shared" si="66"/>
        <v/>
      </c>
      <c r="H361" s="1" t="b">
        <v>0</v>
      </c>
      <c r="I361" s="2"/>
    </row>
    <row r="362" spans="1:9">
      <c r="A362" s="2" t="str">
        <f ca="1"/>
        <v/>
      </c>
      <c r="B362" s="1" t="str">
        <v/>
      </c>
      <c r="C362" s="1" t="str">
        <v/>
      </c>
      <c r="D362" s="1" t="str">
        <v/>
      </c>
      <c r="E362" s="1" t="str">
        <v/>
      </c>
      <c r="F362" s="1" t="str">
        <f t="shared" si="65"/>
        <v/>
      </c>
      <c r="G362" s="1" t="str">
        <f t="shared" si="66"/>
        <v/>
      </c>
      <c r="H362" s="1" t="b">
        <v>0</v>
      </c>
      <c r="I362" s="2"/>
    </row>
    <row r="363" spans="1:9">
      <c r="A363" s="2" t="str">
        <f ca="1"/>
        <v/>
      </c>
      <c r="B363" s="1" t="str">
        <v/>
      </c>
      <c r="C363" s="1" t="str">
        <v/>
      </c>
      <c r="D363" s="1" t="str">
        <v/>
      </c>
      <c r="E363" s="1" t="str">
        <v/>
      </c>
      <c r="F363" s="1" t="str">
        <f t="shared" si="65"/>
        <v/>
      </c>
      <c r="G363" s="1" t="str">
        <f t="shared" si="66"/>
        <v/>
      </c>
      <c r="H363" s="1" t="b">
        <v>0</v>
      </c>
      <c r="I363" s="2"/>
    </row>
    <row r="364" spans="1:9">
      <c r="A364" s="2" t="str">
        <f ca="1"/>
        <v/>
      </c>
      <c r="B364" s="1" t="str">
        <v/>
      </c>
      <c r="C364" s="1" t="str">
        <v/>
      </c>
      <c r="D364" s="1" t="str">
        <v/>
      </c>
      <c r="E364" s="1" t="str">
        <v/>
      </c>
      <c r="F364" s="1" t="str">
        <f t="shared" si="65"/>
        <v/>
      </c>
      <c r="G364" s="1" t="str">
        <f t="shared" si="66"/>
        <v/>
      </c>
      <c r="H364" s="1" t="b">
        <v>0</v>
      </c>
      <c r="I364" s="2"/>
    </row>
    <row r="365" spans="1:9">
      <c r="A365" s="2" t="str">
        <f ca="1"/>
        <v/>
      </c>
      <c r="B365" s="1" t="str">
        <v/>
      </c>
      <c r="C365" s="1" t="str">
        <v/>
      </c>
      <c r="D365" s="1" t="str">
        <v/>
      </c>
      <c r="E365" s="1" t="str">
        <v/>
      </c>
      <c r="F365" s="1" t="str">
        <f t="shared" si="65"/>
        <v/>
      </c>
      <c r="G365" s="1" t="str">
        <f t="shared" si="66"/>
        <v/>
      </c>
      <c r="H365" s="1" t="b">
        <v>0</v>
      </c>
      <c r="I365" s="2"/>
    </row>
    <row r="366" spans="1:9">
      <c r="A366" s="2" t="str">
        <f ca="1"/>
        <v/>
      </c>
      <c r="B366" s="1" t="str">
        <v/>
      </c>
      <c r="C366" s="1" t="str">
        <v/>
      </c>
      <c r="D366" s="1" t="str">
        <v/>
      </c>
      <c r="E366" s="1" t="str">
        <v/>
      </c>
      <c r="F366" s="1" t="str">
        <f t="shared" si="65"/>
        <v/>
      </c>
      <c r="G366" s="1" t="str">
        <f t="shared" si="66"/>
        <v/>
      </c>
      <c r="H366" s="1" t="b">
        <v>0</v>
      </c>
      <c r="I366" s="2"/>
    </row>
    <row r="367" spans="1:9">
      <c r="A367" s="2" t="str">
        <f ca="1"/>
        <v/>
      </c>
      <c r="B367" s="1" t="str">
        <v/>
      </c>
      <c r="C367" s="1" t="str">
        <v/>
      </c>
      <c r="D367" s="1" t="str">
        <v/>
      </c>
      <c r="E367" s="1" t="str">
        <v/>
      </c>
      <c r="F367" s="1" t="str">
        <f t="shared" si="65"/>
        <v/>
      </c>
      <c r="G367" s="1" t="str">
        <f t="shared" si="66"/>
        <v/>
      </c>
      <c r="H367" s="1" t="b">
        <v>0</v>
      </c>
      <c r="I367" s="2"/>
    </row>
    <row r="368" spans="1:9">
      <c r="A368" s="2" t="str">
        <f ca="1"/>
        <v/>
      </c>
      <c r="B368" s="1" t="str">
        <v/>
      </c>
      <c r="C368" s="1" t="str">
        <v/>
      </c>
      <c r="D368" s="1" t="str">
        <v/>
      </c>
      <c r="E368" s="1" t="str">
        <v/>
      </c>
      <c r="F368" s="1" t="str">
        <f t="shared" si="65"/>
        <v/>
      </c>
      <c r="G368" s="1" t="str">
        <f t="shared" si="66"/>
        <v/>
      </c>
      <c r="H368" s="1" t="b">
        <v>0</v>
      </c>
      <c r="I368" s="2"/>
    </row>
    <row r="369" spans="1:9">
      <c r="A369" s="2" t="str">
        <f ca="1"/>
        <v/>
      </c>
      <c r="B369" s="1" t="str">
        <v/>
      </c>
      <c r="C369" s="1" t="str">
        <v/>
      </c>
      <c r="D369" s="1" t="str">
        <v/>
      </c>
      <c r="E369" s="1" t="str">
        <v/>
      </c>
      <c r="F369" s="1" t="str">
        <f t="shared" si="65"/>
        <v/>
      </c>
      <c r="G369" s="1" t="str">
        <f t="shared" si="66"/>
        <v/>
      </c>
      <c r="H369" s="1" t="b">
        <v>0</v>
      </c>
      <c r="I369" s="2"/>
    </row>
    <row r="370" spans="1:9">
      <c r="A370" s="2" t="str">
        <f ca="1"/>
        <v/>
      </c>
      <c r="B370" s="1" t="str">
        <v/>
      </c>
      <c r="C370" s="1" t="str">
        <v/>
      </c>
      <c r="D370" s="1" t="str">
        <v/>
      </c>
      <c r="E370" s="1" t="str">
        <v/>
      </c>
      <c r="F370" s="1" t="str">
        <f t="shared" si="65"/>
        <v/>
      </c>
      <c r="G370" s="1" t="str">
        <f t="shared" si="66"/>
        <v/>
      </c>
      <c r="H370" s="1" t="b">
        <v>0</v>
      </c>
      <c r="I370" s="2"/>
    </row>
    <row r="371" spans="1:9">
      <c r="A371" s="2" t="str">
        <f ca="1"/>
        <v/>
      </c>
      <c r="B371" s="1" t="str">
        <v/>
      </c>
      <c r="C371" s="1" t="str">
        <v/>
      </c>
      <c r="D371" s="1" t="str">
        <v/>
      </c>
      <c r="E371" s="1" t="str">
        <v/>
      </c>
      <c r="H371" s="1" t="b">
        <v>0</v>
      </c>
      <c r="I371" s="2"/>
    </row>
    <row r="372" spans="1:9">
      <c r="A372" s="2" t="str">
        <f ca="1"/>
        <v/>
      </c>
      <c r="B372" s="1" t="str">
        <v/>
      </c>
      <c r="C372" s="1" t="str">
        <v/>
      </c>
      <c r="D372" s="1" t="str">
        <v/>
      </c>
      <c r="E372" s="1" t="str">
        <v/>
      </c>
      <c r="H372" s="1" t="b">
        <v>0</v>
      </c>
      <c r="I372" s="2"/>
    </row>
    <row r="373" spans="1:9">
      <c r="A373" s="2" t="str">
        <f ca="1"/>
        <v/>
      </c>
      <c r="B373" s="1" t="str">
        <v/>
      </c>
      <c r="C373" s="1" t="str">
        <v/>
      </c>
      <c r="D373" s="1" t="str">
        <v/>
      </c>
      <c r="E373" s="1" t="str">
        <v/>
      </c>
      <c r="H373" s="1" t="b">
        <v>0</v>
      </c>
      <c r="I373" s="2"/>
    </row>
    <row r="374" spans="1:9">
      <c r="A374" s="2" t="str">
        <f ca="1"/>
        <v/>
      </c>
      <c r="B374" s="1" t="str">
        <v/>
      </c>
      <c r="C374" s="1" t="str">
        <v/>
      </c>
      <c r="D374" s="1" t="str">
        <v/>
      </c>
      <c r="E374" s="1" t="str">
        <v/>
      </c>
      <c r="H374" s="1" t="b">
        <v>0</v>
      </c>
      <c r="I374" s="2"/>
    </row>
    <row r="375" spans="1:9">
      <c r="A375" s="2" t="str">
        <f ca="1"/>
        <v/>
      </c>
      <c r="B375" s="1" t="str">
        <v/>
      </c>
      <c r="C375" s="1" t="str">
        <v/>
      </c>
      <c r="D375" s="1" t="str">
        <v/>
      </c>
      <c r="E375" s="1" t="str">
        <v/>
      </c>
      <c r="H375" s="1" t="b">
        <v>0</v>
      </c>
      <c r="I375" s="2"/>
    </row>
    <row r="376" spans="1:9">
      <c r="A376" s="2" t="str">
        <f ca="1"/>
        <v/>
      </c>
      <c r="B376" s="1" t="str">
        <v/>
      </c>
      <c r="C376" s="1" t="str">
        <v/>
      </c>
      <c r="D376" s="1" t="str">
        <v/>
      </c>
      <c r="E376" s="1" t="str">
        <v/>
      </c>
      <c r="H376" s="1" t="b">
        <v>0</v>
      </c>
      <c r="I376" s="2"/>
    </row>
    <row r="377" spans="1:9">
      <c r="A377" s="2" t="str">
        <f ca="1"/>
        <v/>
      </c>
      <c r="B377" s="1" t="str">
        <v/>
      </c>
      <c r="C377" s="1" t="str">
        <v/>
      </c>
      <c r="D377" s="1" t="str">
        <v/>
      </c>
      <c r="E377" s="1" t="str">
        <v/>
      </c>
      <c r="H377" s="1" t="b">
        <v>0</v>
      </c>
      <c r="I377" s="2"/>
    </row>
    <row r="378" spans="1:9">
      <c r="A378" s="2" t="str">
        <f ca="1"/>
        <v/>
      </c>
      <c r="B378" s="1" t="str">
        <v/>
      </c>
      <c r="C378" s="1" t="str">
        <v/>
      </c>
      <c r="D378" s="1" t="str">
        <v/>
      </c>
      <c r="E378" s="1" t="str">
        <v/>
      </c>
      <c r="H378" s="1" t="b">
        <v>0</v>
      </c>
      <c r="I378" s="2"/>
    </row>
    <row r="379" spans="1:9">
      <c r="A379" s="2" t="str">
        <f ca="1"/>
        <v/>
      </c>
      <c r="B379" s="1" t="str">
        <v/>
      </c>
      <c r="C379" s="1" t="str">
        <v/>
      </c>
      <c r="D379" s="1" t="str">
        <v/>
      </c>
      <c r="E379" s="1" t="str">
        <v/>
      </c>
      <c r="H379" s="1" t="b">
        <v>0</v>
      </c>
      <c r="I379" s="2"/>
    </row>
    <row r="380" spans="1:9">
      <c r="A380" s="2" t="str">
        <f ca="1"/>
        <v/>
      </c>
      <c r="B380" s="1" t="str">
        <v/>
      </c>
      <c r="C380" s="1" t="str">
        <v/>
      </c>
      <c r="D380" s="1" t="str">
        <v/>
      </c>
      <c r="E380" s="1" t="str">
        <v/>
      </c>
      <c r="H380" s="1" t="b">
        <v>0</v>
      </c>
      <c r="I380" s="2"/>
    </row>
    <row r="381" spans="1:9">
      <c r="A381" s="2" t="str">
        <f ca="1"/>
        <v/>
      </c>
      <c r="B381" s="1" t="str">
        <v/>
      </c>
      <c r="C381" s="1" t="str">
        <v/>
      </c>
      <c r="D381" s="1" t="str">
        <v/>
      </c>
      <c r="E381" s="1" t="str">
        <v/>
      </c>
      <c r="H381" s="1" t="b">
        <v>0</v>
      </c>
      <c r="I381" s="2"/>
    </row>
    <row r="382" spans="1:9">
      <c r="A382" s="2" t="str">
        <f ca="1"/>
        <v/>
      </c>
      <c r="B382" s="1" t="str">
        <v/>
      </c>
      <c r="C382" s="1" t="str">
        <v/>
      </c>
      <c r="D382" s="1" t="str">
        <v/>
      </c>
      <c r="E382" s="1" t="str">
        <v/>
      </c>
      <c r="H382" s="1" t="b">
        <v>0</v>
      </c>
      <c r="I382" s="2"/>
    </row>
    <row r="383" spans="1:9">
      <c r="A383" s="2" t="str">
        <f ca="1"/>
        <v/>
      </c>
      <c r="B383" s="1" t="str">
        <v/>
      </c>
      <c r="C383" s="1" t="str">
        <v/>
      </c>
      <c r="D383" s="1" t="str">
        <v/>
      </c>
      <c r="E383" s="1" t="str">
        <v/>
      </c>
      <c r="H383" s="1" t="b">
        <v>0</v>
      </c>
      <c r="I383" s="2"/>
    </row>
    <row r="384" spans="1:9">
      <c r="A384" s="2" t="str">
        <f ca="1"/>
        <v/>
      </c>
      <c r="B384" s="1" t="str">
        <v/>
      </c>
      <c r="C384" s="1" t="str">
        <v/>
      </c>
      <c r="D384" s="1" t="str">
        <v/>
      </c>
      <c r="E384" s="1" t="str">
        <v/>
      </c>
      <c r="H384" s="1" t="b">
        <v>0</v>
      </c>
      <c r="I384" s="2"/>
    </row>
    <row r="385" spans="1:9">
      <c r="A385" s="2" t="str">
        <f ca="1"/>
        <v/>
      </c>
      <c r="B385" s="1" t="str">
        <v/>
      </c>
      <c r="C385" s="1" t="str">
        <v/>
      </c>
      <c r="D385" s="1" t="str">
        <v/>
      </c>
      <c r="E385" s="1" t="str">
        <v/>
      </c>
      <c r="H385" s="1" t="b">
        <v>0</v>
      </c>
      <c r="I385" s="2"/>
    </row>
    <row r="386" spans="1:9">
      <c r="A386" s="2" t="str">
        <f ca="1"/>
        <v/>
      </c>
      <c r="B386" s="1" t="str">
        <v/>
      </c>
      <c r="C386" s="1" t="str">
        <v/>
      </c>
      <c r="D386" s="1" t="str">
        <v/>
      </c>
      <c r="E386" s="1" t="str">
        <v/>
      </c>
      <c r="H386" s="1" t="b">
        <v>0</v>
      </c>
      <c r="I386" s="2"/>
    </row>
    <row r="387" spans="1:9">
      <c r="A387" s="2" t="str">
        <f ca="1"/>
        <v/>
      </c>
      <c r="B387" s="1" t="str">
        <v/>
      </c>
      <c r="C387" s="1" t="str">
        <v/>
      </c>
      <c r="D387" s="1" t="str">
        <v/>
      </c>
      <c r="E387" s="1" t="str">
        <v/>
      </c>
      <c r="H387" s="1" t="b">
        <v>0</v>
      </c>
      <c r="I387" s="2"/>
    </row>
    <row r="388" spans="1:9">
      <c r="A388" s="2" t="str">
        <f ca="1"/>
        <v/>
      </c>
      <c r="B388" s="1" t="str">
        <v/>
      </c>
      <c r="C388" s="1" t="str">
        <v/>
      </c>
      <c r="D388" s="1" t="str">
        <v/>
      </c>
      <c r="E388" s="1" t="str">
        <v/>
      </c>
      <c r="H388" s="1" t="b">
        <v>0</v>
      </c>
      <c r="I388" s="2"/>
    </row>
    <row r="389" spans="1:9">
      <c r="A389" s="2" t="str">
        <f ca="1"/>
        <v/>
      </c>
      <c r="B389" s="1" t="str">
        <v/>
      </c>
      <c r="C389" s="1" t="str">
        <v/>
      </c>
      <c r="D389" s="1" t="str">
        <v/>
      </c>
      <c r="E389" s="1" t="str">
        <v/>
      </c>
      <c r="H389" s="1" t="b">
        <v>0</v>
      </c>
      <c r="I389" s="2"/>
    </row>
    <row r="390" spans="1:9">
      <c r="A390" s="2" t="str">
        <f ca="1"/>
        <v/>
      </c>
      <c r="B390" s="1" t="str">
        <v/>
      </c>
      <c r="C390" s="1" t="str">
        <v/>
      </c>
      <c r="D390" s="1" t="str">
        <v/>
      </c>
      <c r="E390" s="1" t="str">
        <v/>
      </c>
      <c r="H390" s="1" t="b">
        <v>0</v>
      </c>
      <c r="I390" s="2"/>
    </row>
    <row r="391" spans="1:9">
      <c r="A391" s="2" t="str">
        <f ca="1"/>
        <v/>
      </c>
      <c r="B391" s="1" t="str">
        <v/>
      </c>
      <c r="C391" s="1" t="str">
        <v/>
      </c>
      <c r="D391" s="1" t="str">
        <v/>
      </c>
      <c r="E391" s="1" t="str">
        <v/>
      </c>
      <c r="H391" s="1" t="b">
        <v>0</v>
      </c>
      <c r="I391" s="2"/>
    </row>
    <row r="392" spans="1:9">
      <c r="A392" s="2" t="str">
        <f ca="1"/>
        <v/>
      </c>
      <c r="B392" s="1" t="str">
        <v/>
      </c>
      <c r="C392" s="1" t="str">
        <v/>
      </c>
      <c r="D392" s="1" t="str">
        <v/>
      </c>
      <c r="E392" s="1" t="str">
        <v/>
      </c>
      <c r="H392" s="1" t="b">
        <v>0</v>
      </c>
      <c r="I392" s="2"/>
    </row>
    <row r="393" spans="1:9">
      <c r="A393" s="2" t="str">
        <f ca="1"/>
        <v/>
      </c>
      <c r="B393" s="1" t="str">
        <v/>
      </c>
      <c r="C393" s="1" t="str">
        <v/>
      </c>
      <c r="D393" s="1" t="str">
        <v/>
      </c>
      <c r="E393" s="1" t="str">
        <v/>
      </c>
      <c r="H393" s="1" t="b">
        <v>0</v>
      </c>
      <c r="I393" s="2"/>
    </row>
    <row r="394" spans="1:9">
      <c r="A394" s="2" t="str">
        <f ca="1"/>
        <v/>
      </c>
      <c r="B394" s="1" t="str">
        <v/>
      </c>
      <c r="C394" s="1" t="str">
        <v/>
      </c>
      <c r="D394" s="1" t="str">
        <v/>
      </c>
      <c r="E394" s="1" t="str">
        <v/>
      </c>
      <c r="H394" s="1" t="b">
        <v>0</v>
      </c>
      <c r="I394" s="2"/>
    </row>
    <row r="395" spans="1:9">
      <c r="A395" s="2" t="str">
        <f ca="1"/>
        <v/>
      </c>
      <c r="B395" s="1" t="str">
        <v/>
      </c>
      <c r="C395" s="1" t="str">
        <v/>
      </c>
      <c r="D395" s="1" t="str">
        <v/>
      </c>
      <c r="E395" s="1" t="str">
        <v/>
      </c>
      <c r="H395" s="1" t="b">
        <v>0</v>
      </c>
      <c r="I395" s="2"/>
    </row>
    <row r="396" spans="1:9">
      <c r="A396" s="2" t="str">
        <f ca="1"/>
        <v/>
      </c>
      <c r="B396" s="1" t="str">
        <v/>
      </c>
      <c r="C396" s="1" t="str">
        <v/>
      </c>
      <c r="D396" s="1" t="str">
        <v/>
      </c>
      <c r="E396" s="1" t="str">
        <v/>
      </c>
      <c r="H396" s="1" t="b">
        <v>0</v>
      </c>
      <c r="I396" s="2"/>
    </row>
    <row r="397" spans="1:9">
      <c r="A397" s="2" t="str">
        <f ca="1"/>
        <v/>
      </c>
      <c r="B397" s="1" t="str">
        <v/>
      </c>
      <c r="C397" s="1" t="str">
        <v/>
      </c>
      <c r="D397" s="1" t="str">
        <v/>
      </c>
      <c r="E397" s="1" t="str">
        <v/>
      </c>
      <c r="H397" s="1" t="b">
        <v>0</v>
      </c>
      <c r="I397" s="2"/>
    </row>
    <row r="398" spans="1:9">
      <c r="A398" s="2" t="str">
        <f ca="1"/>
        <v/>
      </c>
      <c r="B398" s="1" t="str">
        <v/>
      </c>
      <c r="C398" s="1" t="str">
        <v/>
      </c>
      <c r="D398" s="1" t="str">
        <v/>
      </c>
      <c r="E398" s="1" t="str">
        <v/>
      </c>
      <c r="H398" s="1" t="b">
        <v>0</v>
      </c>
      <c r="I398" s="2"/>
    </row>
    <row r="399" spans="1:9">
      <c r="A399" s="2" t="str">
        <f ca="1"/>
        <v/>
      </c>
      <c r="B399" s="1" t="str">
        <v/>
      </c>
      <c r="C399" s="1" t="str">
        <v/>
      </c>
      <c r="D399" s="1" t="str">
        <v/>
      </c>
      <c r="E399" s="1" t="str">
        <v/>
      </c>
      <c r="H399" s="1" t="b">
        <v>0</v>
      </c>
      <c r="I399" s="2"/>
    </row>
    <row r="400" spans="1:9">
      <c r="A400" s="2" t="str">
        <f ca="1"/>
        <v/>
      </c>
      <c r="B400" s="1" t="str">
        <v/>
      </c>
      <c r="C400" s="1" t="str">
        <v/>
      </c>
      <c r="D400" s="1" t="str">
        <v/>
      </c>
      <c r="E400" s="1" t="str">
        <v/>
      </c>
      <c r="H400" s="1" t="b">
        <v>0</v>
      </c>
      <c r="I400" s="2"/>
    </row>
    <row r="401" spans="1:9">
      <c r="A401" s="2" t="str">
        <f ca="1"/>
        <v/>
      </c>
      <c r="B401" s="1" t="str">
        <v/>
      </c>
      <c r="C401" s="1" t="str">
        <v/>
      </c>
      <c r="D401" s="1" t="str">
        <v/>
      </c>
      <c r="E401" s="1" t="str">
        <v/>
      </c>
      <c r="H401" s="1" t="b">
        <v>0</v>
      </c>
      <c r="I401" s="2"/>
    </row>
    <row r="402" spans="1:9">
      <c r="A402" s="2" t="str">
        <f ca="1"/>
        <v/>
      </c>
      <c r="B402" s="1" t="str">
        <v/>
      </c>
      <c r="C402" s="1" t="str">
        <v/>
      </c>
      <c r="D402" s="1" t="str">
        <v/>
      </c>
      <c r="E402" s="1" t="str">
        <v/>
      </c>
      <c r="H402" s="1" t="b">
        <v>0</v>
      </c>
      <c r="I402" s="2"/>
    </row>
    <row r="403" spans="1:9">
      <c r="A403" s="2" t="str">
        <f ca="1"/>
        <v/>
      </c>
      <c r="B403" s="1" t="str">
        <v/>
      </c>
      <c r="C403" s="1" t="str">
        <v/>
      </c>
      <c r="D403" s="1" t="str">
        <v/>
      </c>
      <c r="E403" s="1" t="str">
        <v/>
      </c>
      <c r="H403" s="1" t="b">
        <v>0</v>
      </c>
      <c r="I403" s="2"/>
    </row>
    <row r="404" spans="1:9">
      <c r="A404" s="2" t="str">
        <f ca="1"/>
        <v/>
      </c>
      <c r="B404" s="1" t="str">
        <v/>
      </c>
      <c r="C404" s="1" t="str">
        <v/>
      </c>
      <c r="D404" s="1" t="str">
        <v/>
      </c>
      <c r="E404" s="1" t="str">
        <v/>
      </c>
      <c r="H404" s="1" t="b">
        <v>0</v>
      </c>
      <c r="I404" s="2"/>
    </row>
    <row r="405" spans="1:9">
      <c r="A405" s="2" t="str">
        <f ca="1"/>
        <v/>
      </c>
      <c r="B405" s="1" t="str">
        <v/>
      </c>
      <c r="C405" s="1" t="str">
        <v/>
      </c>
      <c r="D405" s="1" t="str">
        <v/>
      </c>
      <c r="E405" s="1" t="str">
        <v/>
      </c>
      <c r="H405" s="1" t="b">
        <v>0</v>
      </c>
      <c r="I405" s="2"/>
    </row>
    <row r="406" spans="1:9">
      <c r="A406" s="2" t="str">
        <f ca="1"/>
        <v/>
      </c>
      <c r="B406" s="1" t="str">
        <v/>
      </c>
      <c r="C406" s="1" t="str">
        <v/>
      </c>
      <c r="D406" s="1" t="str">
        <v/>
      </c>
      <c r="E406" s="1" t="str">
        <v/>
      </c>
      <c r="H406" s="1" t="b">
        <v>0</v>
      </c>
      <c r="I406" s="2"/>
    </row>
    <row r="407" spans="1:9">
      <c r="A407" s="2" t="str">
        <f ca="1"/>
        <v/>
      </c>
      <c r="B407" s="1" t="str">
        <v/>
      </c>
      <c r="C407" s="1" t="str">
        <v/>
      </c>
      <c r="D407" s="1" t="str">
        <v/>
      </c>
      <c r="E407" s="1" t="str">
        <v/>
      </c>
      <c r="H407" s="1" t="b">
        <v>0</v>
      </c>
      <c r="I407" s="2"/>
    </row>
    <row r="408" spans="1:9">
      <c r="A408" s="2" t="str">
        <f ca="1"/>
        <v/>
      </c>
      <c r="B408" s="1" t="str">
        <v/>
      </c>
      <c r="C408" s="1" t="str">
        <v/>
      </c>
      <c r="D408" s="1" t="str">
        <v/>
      </c>
      <c r="E408" s="1" t="str">
        <v/>
      </c>
      <c r="H408" s="1" t="b">
        <v>0</v>
      </c>
      <c r="I408" s="2"/>
    </row>
    <row r="409" spans="1:9">
      <c r="A409" s="2" t="str">
        <f ca="1"/>
        <v/>
      </c>
      <c r="B409" s="1" t="str">
        <v/>
      </c>
      <c r="C409" s="1" t="str">
        <v/>
      </c>
      <c r="D409" s="1" t="str">
        <v/>
      </c>
      <c r="E409" s="1" t="str">
        <v/>
      </c>
      <c r="H409" s="1" t="b">
        <v>0</v>
      </c>
      <c r="I409" s="2"/>
    </row>
    <row r="410" spans="1:9">
      <c r="A410" s="2" t="str">
        <f ca="1"/>
        <v/>
      </c>
      <c r="B410" s="1" t="str">
        <v/>
      </c>
      <c r="C410" s="1" t="str">
        <v/>
      </c>
      <c r="D410" s="1" t="str">
        <v/>
      </c>
      <c r="E410" s="1" t="str">
        <v/>
      </c>
      <c r="H410" s="1" t="b">
        <v>0</v>
      </c>
      <c r="I410" s="2"/>
    </row>
    <row r="411" spans="1:9">
      <c r="A411" s="2" t="str">
        <f ca="1"/>
        <v/>
      </c>
      <c r="B411" s="1" t="str">
        <v/>
      </c>
      <c r="C411" s="1" t="str">
        <v/>
      </c>
      <c r="D411" s="1" t="str">
        <v/>
      </c>
      <c r="E411" s="1" t="str">
        <v/>
      </c>
      <c r="H411" s="1" t="b">
        <v>0</v>
      </c>
      <c r="I411" s="2"/>
    </row>
    <row r="412" spans="1:9">
      <c r="A412" s="2" t="str">
        <f ca="1"/>
        <v/>
      </c>
      <c r="B412" s="1" t="str">
        <v/>
      </c>
      <c r="C412" s="1" t="str">
        <v/>
      </c>
      <c r="D412" s="1" t="str">
        <v/>
      </c>
      <c r="E412" s="1" t="str">
        <v/>
      </c>
      <c r="H412" s="1" t="b">
        <v>0</v>
      </c>
      <c r="I412" s="2"/>
    </row>
    <row r="413" spans="1:9">
      <c r="A413" s="2" t="str">
        <f ca="1"/>
        <v/>
      </c>
      <c r="B413" s="1" t="str">
        <v/>
      </c>
      <c r="C413" s="1" t="str">
        <v/>
      </c>
      <c r="D413" s="1" t="str">
        <v/>
      </c>
      <c r="E413" s="1" t="str">
        <v/>
      </c>
      <c r="H413" s="1" t="b">
        <v>0</v>
      </c>
      <c r="I413" s="2"/>
    </row>
    <row r="414" spans="1:9">
      <c r="A414" s="2" t="str">
        <f ca="1"/>
        <v/>
      </c>
      <c r="B414" s="1" t="str">
        <v/>
      </c>
      <c r="C414" s="1" t="str">
        <v/>
      </c>
      <c r="D414" s="1" t="str">
        <v/>
      </c>
      <c r="E414" s="1" t="str">
        <v/>
      </c>
      <c r="H414" s="1" t="b">
        <v>0</v>
      </c>
      <c r="I414" s="2"/>
    </row>
    <row r="415" spans="1:9">
      <c r="A415" s="2" t="str">
        <f ca="1"/>
        <v/>
      </c>
      <c r="B415" s="1" t="str">
        <v/>
      </c>
      <c r="C415" s="1" t="str">
        <v/>
      </c>
      <c r="D415" s="1" t="str">
        <v/>
      </c>
      <c r="E415" s="1" t="str">
        <v/>
      </c>
      <c r="H415" s="1" t="b">
        <v>0</v>
      </c>
      <c r="I415" s="2"/>
    </row>
    <row r="416" spans="1:9">
      <c r="A416" s="2" t="str">
        <f ca="1"/>
        <v/>
      </c>
      <c r="B416" s="1" t="str">
        <v/>
      </c>
      <c r="C416" s="1" t="str">
        <v/>
      </c>
      <c r="D416" s="1" t="str">
        <v/>
      </c>
      <c r="E416" s="1" t="str">
        <v/>
      </c>
      <c r="H416" s="1" t="b">
        <v>0</v>
      </c>
      <c r="I416" s="2"/>
    </row>
    <row r="417" spans="1:9">
      <c r="A417" s="2" t="str">
        <f ca="1"/>
        <v/>
      </c>
      <c r="B417" s="1" t="str">
        <v/>
      </c>
      <c r="C417" s="1" t="str">
        <v/>
      </c>
      <c r="D417" s="1" t="str">
        <v/>
      </c>
      <c r="E417" s="1" t="str">
        <v/>
      </c>
      <c r="H417" s="1" t="b">
        <v>0</v>
      </c>
      <c r="I417" s="2"/>
    </row>
    <row r="418" spans="1:9">
      <c r="A418" s="2" t="str">
        <f ca="1"/>
        <v/>
      </c>
      <c r="B418" s="1" t="str">
        <v/>
      </c>
      <c r="C418" s="1" t="str">
        <v/>
      </c>
      <c r="D418" s="1" t="str">
        <v/>
      </c>
      <c r="E418" s="1" t="str">
        <v/>
      </c>
      <c r="H418" s="1" t="b">
        <v>0</v>
      </c>
      <c r="I418" s="2"/>
    </row>
    <row r="419" spans="1:9">
      <c r="A419" s="2" t="str">
        <f ca="1"/>
        <v/>
      </c>
      <c r="B419" s="1" t="str">
        <v/>
      </c>
      <c r="C419" s="1" t="str">
        <v/>
      </c>
      <c r="D419" s="1" t="str">
        <v/>
      </c>
      <c r="E419" s="1" t="str">
        <v/>
      </c>
      <c r="H419" s="1" t="b">
        <v>0</v>
      </c>
      <c r="I419" s="2"/>
    </row>
    <row r="420" spans="1:9">
      <c r="A420" s="2" t="str">
        <f ca="1"/>
        <v/>
      </c>
      <c r="B420" s="1" t="str">
        <v/>
      </c>
      <c r="C420" s="1" t="str">
        <v/>
      </c>
      <c r="D420" s="1" t="str">
        <v/>
      </c>
      <c r="E420" s="1" t="str">
        <v/>
      </c>
      <c r="H420" s="1" t="b">
        <v>0</v>
      </c>
      <c r="I420" s="2"/>
    </row>
    <row r="421" spans="1:9">
      <c r="A421" s="2" t="str">
        <f ca="1"/>
        <v/>
      </c>
      <c r="B421" s="1" t="str">
        <v/>
      </c>
      <c r="C421" s="1" t="str">
        <v/>
      </c>
      <c r="D421" s="1" t="str">
        <v/>
      </c>
      <c r="E421" s="1" t="str">
        <v/>
      </c>
      <c r="H421" s="1" t="b">
        <v>0</v>
      </c>
      <c r="I421" s="2"/>
    </row>
    <row r="422" spans="1:9">
      <c r="A422" s="2" t="str">
        <f ca="1"/>
        <v/>
      </c>
      <c r="B422" s="1" t="str">
        <v/>
      </c>
      <c r="C422" s="1" t="str">
        <v/>
      </c>
      <c r="D422" s="1" t="str">
        <v/>
      </c>
      <c r="E422" s="1" t="str">
        <v/>
      </c>
      <c r="H422" s="1" t="b">
        <v>0</v>
      </c>
      <c r="I422" s="2"/>
    </row>
    <row r="423" spans="1:9">
      <c r="A423" s="2" t="str">
        <f ca="1"/>
        <v/>
      </c>
      <c r="B423" s="1" t="str">
        <v/>
      </c>
      <c r="C423" s="1" t="str">
        <v/>
      </c>
      <c r="D423" s="1" t="str">
        <v/>
      </c>
      <c r="E423" s="1" t="str">
        <v/>
      </c>
      <c r="H423" s="1" t="b">
        <v>0</v>
      </c>
      <c r="I423" s="2"/>
    </row>
    <row r="424" spans="1:9">
      <c r="A424" s="2" t="str">
        <f ca="1"/>
        <v/>
      </c>
      <c r="B424" s="1" t="str">
        <v/>
      </c>
      <c r="C424" s="1" t="str">
        <v/>
      </c>
      <c r="D424" s="1" t="str">
        <v/>
      </c>
      <c r="E424" s="1" t="str">
        <v/>
      </c>
      <c r="H424" s="1" t="b">
        <v>0</v>
      </c>
      <c r="I424" s="2"/>
    </row>
    <row r="425" spans="1:9">
      <c r="A425" s="2" t="str">
        <f ca="1"/>
        <v/>
      </c>
      <c r="B425" s="1" t="str">
        <v/>
      </c>
      <c r="C425" s="1" t="str">
        <v/>
      </c>
      <c r="D425" s="1" t="str">
        <v/>
      </c>
      <c r="E425" s="1" t="str">
        <v/>
      </c>
      <c r="H425" s="1" t="b">
        <v>0</v>
      </c>
      <c r="I425" s="2"/>
    </row>
    <row r="426" spans="1:9">
      <c r="A426" s="2" t="str">
        <f ca="1"/>
        <v/>
      </c>
      <c r="B426" s="1" t="str">
        <v/>
      </c>
      <c r="C426" s="1" t="str">
        <v/>
      </c>
      <c r="D426" s="1" t="str">
        <v/>
      </c>
      <c r="E426" s="1" t="str">
        <v/>
      </c>
      <c r="H426" s="1" t="b">
        <v>0</v>
      </c>
      <c r="I426" s="2"/>
    </row>
    <row r="427" spans="1:9">
      <c r="A427" s="2" t="str">
        <f ca="1"/>
        <v/>
      </c>
      <c r="B427" s="1" t="str">
        <v/>
      </c>
      <c r="C427" s="1" t="str">
        <v/>
      </c>
      <c r="D427" s="1" t="str">
        <v/>
      </c>
      <c r="E427" s="1" t="str">
        <v/>
      </c>
      <c r="H427" s="1" t="b">
        <v>0</v>
      </c>
      <c r="I427" s="2"/>
    </row>
    <row r="428" spans="1:9">
      <c r="A428" s="2" t="str">
        <f ca="1"/>
        <v/>
      </c>
      <c r="B428" s="1" t="str">
        <v/>
      </c>
      <c r="C428" s="1" t="str">
        <v/>
      </c>
      <c r="D428" s="1" t="str">
        <v/>
      </c>
      <c r="E428" s="1" t="str">
        <v/>
      </c>
      <c r="H428" s="1" t="b">
        <v>0</v>
      </c>
      <c r="I428" s="2"/>
    </row>
    <row r="429" spans="1:9">
      <c r="A429" s="2" t="str">
        <f ca="1"/>
        <v/>
      </c>
      <c r="B429" s="1" t="str">
        <v/>
      </c>
      <c r="C429" s="1" t="str">
        <v/>
      </c>
      <c r="D429" s="1" t="str">
        <v/>
      </c>
      <c r="E429" s="1" t="str">
        <v/>
      </c>
      <c r="H429" s="1" t="b">
        <v>0</v>
      </c>
      <c r="I429" s="2"/>
    </row>
    <row r="430" spans="1:9">
      <c r="A430" s="2" t="str">
        <f ca="1"/>
        <v/>
      </c>
      <c r="B430" s="1" t="str">
        <v/>
      </c>
      <c r="C430" s="1" t="str">
        <v/>
      </c>
      <c r="D430" s="1" t="str">
        <v/>
      </c>
      <c r="E430" s="1" t="str">
        <v/>
      </c>
      <c r="H430" s="1" t="b">
        <v>0</v>
      </c>
      <c r="I430" s="2"/>
    </row>
    <row r="431" spans="1:9">
      <c r="A431" s="2" t="str">
        <f ca="1"/>
        <v/>
      </c>
      <c r="B431" s="1" t="str">
        <v/>
      </c>
      <c r="C431" s="1" t="str">
        <v/>
      </c>
      <c r="D431" s="1" t="str">
        <v/>
      </c>
      <c r="E431" s="1" t="str">
        <v/>
      </c>
      <c r="H431" s="1" t="b">
        <v>0</v>
      </c>
      <c r="I431" s="2"/>
    </row>
    <row r="432" spans="1:9">
      <c r="A432" s="2" t="str">
        <f ca="1"/>
        <v/>
      </c>
      <c r="B432" s="1" t="str">
        <v/>
      </c>
      <c r="C432" s="1" t="str">
        <v/>
      </c>
      <c r="D432" s="1" t="str">
        <v/>
      </c>
      <c r="E432" s="1" t="str">
        <v/>
      </c>
      <c r="H432" s="1" t="b">
        <v>0</v>
      </c>
      <c r="I432" s="2"/>
    </row>
    <row r="433" spans="1:9">
      <c r="A433" s="2" t="str">
        <f ca="1"/>
        <v/>
      </c>
      <c r="B433" s="1" t="str">
        <v/>
      </c>
      <c r="C433" s="1" t="str">
        <v/>
      </c>
      <c r="D433" s="1" t="str">
        <v/>
      </c>
      <c r="E433" s="1" t="str">
        <v/>
      </c>
      <c r="H433" s="1" t="b">
        <v>0</v>
      </c>
      <c r="I433" s="2"/>
    </row>
    <row r="434" spans="1:9">
      <c r="A434" s="2" t="str">
        <f ca="1"/>
        <v/>
      </c>
      <c r="B434" s="1" t="str">
        <v/>
      </c>
      <c r="C434" s="1" t="str">
        <v/>
      </c>
      <c r="D434" s="1" t="str">
        <v/>
      </c>
      <c r="E434" s="1" t="str">
        <v/>
      </c>
      <c r="H434" s="1" t="b">
        <v>0</v>
      </c>
      <c r="I434" s="2"/>
    </row>
    <row r="435" spans="1:9">
      <c r="A435" s="2" t="str">
        <f ca="1"/>
        <v/>
      </c>
      <c r="B435" s="1" t="str">
        <v/>
      </c>
      <c r="C435" s="1" t="str">
        <v/>
      </c>
      <c r="D435" s="1" t="str">
        <v/>
      </c>
      <c r="E435" s="1" t="str">
        <v/>
      </c>
      <c r="H435" s="1" t="b">
        <v>0</v>
      </c>
      <c r="I435" s="2"/>
    </row>
    <row r="436" spans="1:9">
      <c r="A436" s="2" t="str">
        <f ca="1"/>
        <v/>
      </c>
      <c r="B436" s="1" t="str">
        <v/>
      </c>
      <c r="C436" s="1" t="str">
        <v/>
      </c>
      <c r="D436" s="1" t="str">
        <v/>
      </c>
      <c r="E436" s="1" t="str">
        <v/>
      </c>
      <c r="H436" s="1" t="b">
        <v>0</v>
      </c>
      <c r="I436" s="2"/>
    </row>
    <row r="437" spans="1:9">
      <c r="A437" s="2" t="str">
        <f ca="1"/>
        <v/>
      </c>
      <c r="B437" s="1" t="str">
        <v/>
      </c>
      <c r="C437" s="1" t="str">
        <v/>
      </c>
      <c r="D437" s="1" t="str">
        <v/>
      </c>
      <c r="E437" s="1" t="str">
        <v/>
      </c>
      <c r="H437" s="1" t="b">
        <v>0</v>
      </c>
      <c r="I437" s="2"/>
    </row>
    <row r="438" spans="1:9">
      <c r="A438" s="2" t="str">
        <f ca="1"/>
        <v/>
      </c>
      <c r="B438" s="1" t="str">
        <v/>
      </c>
      <c r="C438" s="1" t="str">
        <v/>
      </c>
      <c r="D438" s="1" t="str">
        <v/>
      </c>
      <c r="E438" s="1" t="str">
        <v/>
      </c>
      <c r="H438" s="1" t="b">
        <v>0</v>
      </c>
      <c r="I438" s="2"/>
    </row>
    <row r="439" spans="1:9">
      <c r="A439" s="2" t="str">
        <f ca="1"/>
        <v/>
      </c>
      <c r="B439" s="1" t="str">
        <v/>
      </c>
      <c r="C439" s="1" t="str">
        <v/>
      </c>
      <c r="D439" s="1" t="str">
        <v/>
      </c>
      <c r="E439" s="1" t="str">
        <v/>
      </c>
      <c r="H439" s="1" t="b">
        <v>0</v>
      </c>
      <c r="I439" s="2"/>
    </row>
    <row r="440" spans="1:9">
      <c r="A440" s="2" t="str">
        <f ca="1"/>
        <v/>
      </c>
      <c r="B440" s="1" t="str">
        <v/>
      </c>
      <c r="C440" s="1" t="str">
        <v/>
      </c>
      <c r="D440" s="1" t="str">
        <v/>
      </c>
      <c r="E440" s="1" t="str">
        <v/>
      </c>
      <c r="H440" s="1" t="b">
        <v>0</v>
      </c>
      <c r="I440" s="2"/>
    </row>
    <row r="441" spans="1:9">
      <c r="A441" s="2" t="str">
        <f ca="1"/>
        <v/>
      </c>
      <c r="B441" s="1" t="str">
        <v/>
      </c>
      <c r="C441" s="1" t="str">
        <v/>
      </c>
      <c r="D441" s="1" t="str">
        <v/>
      </c>
      <c r="E441" s="1" t="str">
        <v/>
      </c>
      <c r="H441" s="1" t="b">
        <v>0</v>
      </c>
      <c r="I441" s="2"/>
    </row>
    <row r="442" spans="1:9">
      <c r="A442" s="2" t="str">
        <f ca="1"/>
        <v/>
      </c>
      <c r="B442" s="1" t="str">
        <v/>
      </c>
      <c r="C442" s="1" t="str">
        <v/>
      </c>
      <c r="D442" s="1" t="str">
        <v/>
      </c>
      <c r="E442" s="1" t="str">
        <v/>
      </c>
      <c r="H442" s="1" t="b">
        <v>0</v>
      </c>
      <c r="I442" s="2"/>
    </row>
    <row r="443" spans="1:9">
      <c r="A443" s="2" t="str">
        <f ca="1"/>
        <v/>
      </c>
      <c r="B443" s="1" t="str">
        <v/>
      </c>
      <c r="C443" s="1" t="str">
        <v/>
      </c>
      <c r="D443" s="1" t="str">
        <v/>
      </c>
      <c r="E443" s="1" t="str">
        <v/>
      </c>
      <c r="H443" s="1" t="b">
        <v>0</v>
      </c>
      <c r="I443" s="2"/>
    </row>
    <row r="444" spans="1:9">
      <c r="A444" s="2" t="str">
        <f ca="1"/>
        <v/>
      </c>
      <c r="B444" s="1" t="str">
        <v/>
      </c>
      <c r="C444" s="1" t="str">
        <v/>
      </c>
      <c r="D444" s="1" t="str">
        <v/>
      </c>
      <c r="E444" s="1" t="str">
        <v/>
      </c>
      <c r="H444" s="1" t="b">
        <v>0</v>
      </c>
      <c r="I444" s="2"/>
    </row>
    <row r="445" spans="1:9">
      <c r="A445" s="2" t="str">
        <f ca="1"/>
        <v/>
      </c>
      <c r="B445" s="1" t="str">
        <v/>
      </c>
      <c r="C445" s="1" t="str">
        <v/>
      </c>
      <c r="D445" s="1" t="str">
        <v/>
      </c>
      <c r="E445" s="1" t="str">
        <v/>
      </c>
      <c r="H445" s="1" t="b">
        <v>0</v>
      </c>
      <c r="I445" s="2"/>
    </row>
    <row r="446" spans="1:9">
      <c r="A446" s="2" t="str">
        <f ca="1"/>
        <v/>
      </c>
      <c r="B446" s="1" t="str">
        <v/>
      </c>
      <c r="C446" s="1" t="str">
        <v/>
      </c>
      <c r="D446" s="1" t="str">
        <v/>
      </c>
      <c r="E446" s="1" t="str">
        <v/>
      </c>
      <c r="H446" s="1" t="b">
        <v>0</v>
      </c>
      <c r="I446" s="2"/>
    </row>
    <row r="447" spans="1:9">
      <c r="A447" s="2" t="str">
        <f ca="1"/>
        <v/>
      </c>
      <c r="B447" s="1" t="str">
        <v/>
      </c>
      <c r="C447" s="1" t="str">
        <v/>
      </c>
      <c r="D447" s="1" t="str">
        <v/>
      </c>
      <c r="E447" s="1" t="str">
        <v/>
      </c>
      <c r="H447" s="1" t="b">
        <v>0</v>
      </c>
      <c r="I447" s="2"/>
    </row>
    <row r="448" spans="1:9">
      <c r="A448" s="2" t="str">
        <f ca="1"/>
        <v/>
      </c>
      <c r="B448" s="1" t="str">
        <v/>
      </c>
      <c r="C448" s="1" t="str">
        <v/>
      </c>
      <c r="D448" s="1" t="str">
        <v/>
      </c>
      <c r="E448" s="1" t="str">
        <v/>
      </c>
      <c r="H448" s="1" t="b">
        <v>0</v>
      </c>
      <c r="I448" s="2"/>
    </row>
    <row r="449" spans="1:9">
      <c r="A449" s="2" t="str">
        <f ca="1"/>
        <v/>
      </c>
      <c r="B449" s="1" t="str">
        <v/>
      </c>
      <c r="C449" s="1" t="str">
        <v/>
      </c>
      <c r="D449" s="1" t="str">
        <v/>
      </c>
      <c r="E449" s="1" t="str">
        <v/>
      </c>
      <c r="H449" s="1" t="b">
        <v>0</v>
      </c>
      <c r="I449" s="2"/>
    </row>
    <row r="450" spans="1:9">
      <c r="A450" s="2" t="str">
        <f ca="1"/>
        <v/>
      </c>
      <c r="B450" s="1" t="str">
        <v/>
      </c>
      <c r="C450" s="1" t="str">
        <v/>
      </c>
      <c r="D450" s="1" t="str">
        <v/>
      </c>
      <c r="E450" s="1" t="str">
        <v/>
      </c>
      <c r="H450" s="1" t="b">
        <v>0</v>
      </c>
      <c r="I450" s="2"/>
    </row>
    <row r="451" spans="1:9">
      <c r="A451" s="2" t="str">
        <f ca="1"/>
        <v/>
      </c>
      <c r="B451" s="1" t="str">
        <v/>
      </c>
      <c r="C451" s="1" t="str">
        <v/>
      </c>
      <c r="D451" s="1" t="str">
        <v/>
      </c>
      <c r="E451" s="1" t="str">
        <v/>
      </c>
      <c r="H451" s="1" t="b">
        <v>0</v>
      </c>
      <c r="I451" s="2"/>
    </row>
    <row r="452" spans="1:9">
      <c r="A452" s="2" t="str">
        <f ca="1"/>
        <v/>
      </c>
      <c r="B452" s="1" t="str">
        <v/>
      </c>
      <c r="C452" s="1" t="str">
        <v/>
      </c>
      <c r="D452" s="1" t="str">
        <v/>
      </c>
      <c r="E452" s="1" t="str">
        <v/>
      </c>
      <c r="H452" s="1" t="b">
        <v>0</v>
      </c>
      <c r="I452" s="2"/>
    </row>
    <row r="453" spans="1:9">
      <c r="A453" s="2" t="str">
        <f ca="1"/>
        <v/>
      </c>
      <c r="B453" s="1" t="str">
        <v/>
      </c>
      <c r="C453" s="1" t="str">
        <v/>
      </c>
      <c r="D453" s="1" t="str">
        <v/>
      </c>
      <c r="E453" s="1" t="str">
        <v/>
      </c>
      <c r="H453" s="1" t="b">
        <v>0</v>
      </c>
      <c r="I453" s="2"/>
    </row>
    <row r="454" spans="1:9">
      <c r="A454" s="2" t="str">
        <f ca="1"/>
        <v/>
      </c>
      <c r="B454" s="1" t="str">
        <v/>
      </c>
      <c r="C454" s="1" t="str">
        <v/>
      </c>
      <c r="D454" s="1" t="str">
        <v/>
      </c>
      <c r="E454" s="1" t="str">
        <v/>
      </c>
      <c r="H454" s="1" t="b">
        <v>0</v>
      </c>
      <c r="I454" s="2"/>
    </row>
    <row r="455" spans="1:9">
      <c r="A455" s="2" t="str">
        <f ca="1"/>
        <v/>
      </c>
      <c r="B455" s="1" t="str">
        <v/>
      </c>
      <c r="C455" s="1" t="str">
        <v/>
      </c>
      <c r="D455" s="1" t="str">
        <v/>
      </c>
      <c r="E455" s="1" t="str">
        <v/>
      </c>
      <c r="H455" s="1" t="b">
        <v>0</v>
      </c>
      <c r="I455" s="2"/>
    </row>
    <row r="456" spans="1:9">
      <c r="A456" s="2" t="str">
        <f ca="1"/>
        <v/>
      </c>
      <c r="B456" s="1" t="str">
        <v/>
      </c>
      <c r="C456" s="1" t="str">
        <v/>
      </c>
      <c r="D456" s="1" t="str">
        <v/>
      </c>
      <c r="E456" s="1" t="str">
        <v/>
      </c>
      <c r="H456" s="1" t="b">
        <v>0</v>
      </c>
      <c r="I456" s="2"/>
    </row>
    <row r="457" spans="1:9">
      <c r="A457" s="2" t="str">
        <f ca="1"/>
        <v/>
      </c>
      <c r="B457" s="1" t="str">
        <v/>
      </c>
      <c r="C457" s="1" t="str">
        <v/>
      </c>
      <c r="D457" s="1" t="str">
        <v/>
      </c>
      <c r="E457" s="1" t="str">
        <v/>
      </c>
      <c r="H457" s="1" t="b">
        <v>0</v>
      </c>
      <c r="I457" s="2"/>
    </row>
    <row r="458" spans="1:9">
      <c r="A458" s="2" t="str">
        <f ca="1"/>
        <v/>
      </c>
      <c r="B458" s="1" t="str">
        <v/>
      </c>
      <c r="C458" s="1" t="str">
        <v/>
      </c>
      <c r="D458" s="1" t="str">
        <v/>
      </c>
      <c r="E458" s="1" t="str">
        <v/>
      </c>
      <c r="H458" s="1" t="b">
        <v>0</v>
      </c>
      <c r="I458" s="2"/>
    </row>
    <row r="459" spans="1:9">
      <c r="A459" s="2" t="str">
        <f ca="1"/>
        <v/>
      </c>
      <c r="B459" s="1" t="str">
        <v/>
      </c>
      <c r="C459" s="1" t="str">
        <v/>
      </c>
      <c r="D459" s="1" t="str">
        <v/>
      </c>
      <c r="E459" s="1" t="str">
        <v/>
      </c>
      <c r="H459" s="1" t="b">
        <v>0</v>
      </c>
      <c r="I459" s="2"/>
    </row>
    <row r="460" spans="1:9">
      <c r="A460" s="2" t="str">
        <f ca="1"/>
        <v/>
      </c>
      <c r="B460" s="1" t="str">
        <v/>
      </c>
      <c r="C460" s="1" t="str">
        <v/>
      </c>
      <c r="D460" s="1" t="str">
        <v/>
      </c>
      <c r="E460" s="1" t="str">
        <v/>
      </c>
      <c r="H460" s="1" t="b">
        <v>0</v>
      </c>
      <c r="I460" s="2"/>
    </row>
    <row r="461" spans="1:9">
      <c r="A461" s="2" t="str">
        <f ca="1"/>
        <v/>
      </c>
      <c r="B461" s="1" t="str">
        <v/>
      </c>
      <c r="C461" s="1" t="str">
        <v/>
      </c>
      <c r="D461" s="1" t="str">
        <v/>
      </c>
      <c r="E461" s="1" t="str">
        <v/>
      </c>
      <c r="H461" s="1" t="b">
        <v>0</v>
      </c>
      <c r="I461" s="2"/>
    </row>
    <row r="462" spans="1:9">
      <c r="A462" s="2" t="str">
        <f ca="1"/>
        <v/>
      </c>
      <c r="B462" s="1" t="str">
        <v/>
      </c>
      <c r="C462" s="1" t="str">
        <v/>
      </c>
      <c r="D462" s="1" t="str">
        <v/>
      </c>
      <c r="E462" s="1" t="str">
        <v/>
      </c>
      <c r="H462" s="1" t="b">
        <v>0</v>
      </c>
      <c r="I462" s="2"/>
    </row>
    <row r="463" spans="1:9">
      <c r="A463" s="2" t="str">
        <f ca="1"/>
        <v/>
      </c>
      <c r="B463" s="1" t="str">
        <v/>
      </c>
      <c r="C463" s="1" t="str">
        <v/>
      </c>
      <c r="D463" s="1" t="str">
        <v/>
      </c>
      <c r="E463" s="1" t="str">
        <v/>
      </c>
      <c r="H463" s="1" t="b">
        <v>0</v>
      </c>
      <c r="I463" s="2"/>
    </row>
    <row r="464" spans="1:9">
      <c r="A464" s="2" t="str">
        <f ca="1"/>
        <v/>
      </c>
      <c r="B464" s="1" t="str">
        <v/>
      </c>
      <c r="C464" s="1" t="str">
        <v/>
      </c>
      <c r="D464" s="1" t="str">
        <v/>
      </c>
      <c r="E464" s="1" t="str">
        <v/>
      </c>
      <c r="H464" s="1" t="b">
        <v>0</v>
      </c>
      <c r="I464" s="2"/>
    </row>
    <row r="465" spans="1:9">
      <c r="A465" s="2" t="str">
        <f ca="1"/>
        <v/>
      </c>
      <c r="B465" s="1" t="str">
        <v/>
      </c>
      <c r="C465" s="1" t="str">
        <v/>
      </c>
      <c r="D465" s="1" t="str">
        <v/>
      </c>
      <c r="E465" s="1" t="str">
        <v/>
      </c>
      <c r="H465" s="1" t="b">
        <v>0</v>
      </c>
      <c r="I465" s="2"/>
    </row>
    <row r="466" spans="1:9">
      <c r="A466" s="2" t="str">
        <f ca="1"/>
        <v/>
      </c>
      <c r="B466" s="1" t="str">
        <v/>
      </c>
      <c r="C466" s="1" t="str">
        <v/>
      </c>
      <c r="D466" s="1" t="str">
        <v/>
      </c>
      <c r="E466" s="1" t="str">
        <v/>
      </c>
      <c r="H466" s="1" t="b">
        <v>0</v>
      </c>
      <c r="I466" s="2"/>
    </row>
    <row r="467" spans="1:9">
      <c r="A467" s="2" t="str">
        <f ca="1"/>
        <v/>
      </c>
      <c r="B467" s="1" t="str">
        <v/>
      </c>
      <c r="C467" s="1" t="str">
        <v/>
      </c>
      <c r="D467" s="1" t="str">
        <v/>
      </c>
      <c r="E467" s="1" t="str">
        <v/>
      </c>
      <c r="H467" s="1" t="b">
        <v>0</v>
      </c>
      <c r="I467" s="2"/>
    </row>
    <row r="468" spans="1:9">
      <c r="A468" s="2" t="str">
        <f ca="1"/>
        <v/>
      </c>
      <c r="B468" s="1" t="str">
        <v/>
      </c>
      <c r="C468" s="1" t="str">
        <v/>
      </c>
      <c r="D468" s="1" t="str">
        <v/>
      </c>
      <c r="E468" s="1" t="str">
        <v/>
      </c>
      <c r="H468" s="1" t="b">
        <v>0</v>
      </c>
      <c r="I468" s="2"/>
    </row>
    <row r="469" spans="1:9">
      <c r="A469" s="2" t="str">
        <f ca="1"/>
        <v/>
      </c>
      <c r="B469" s="1" t="str">
        <v/>
      </c>
      <c r="C469" s="1" t="str">
        <v/>
      </c>
      <c r="D469" s="1" t="str">
        <v/>
      </c>
      <c r="E469" s="1" t="str">
        <v/>
      </c>
      <c r="H469" s="1" t="b">
        <v>0</v>
      </c>
      <c r="I469" s="2"/>
    </row>
    <row r="470" spans="1:9">
      <c r="A470" s="2" t="str">
        <f ca="1"/>
        <v/>
      </c>
      <c r="B470" s="1" t="str">
        <v/>
      </c>
      <c r="C470" s="1" t="str">
        <v/>
      </c>
      <c r="D470" s="1" t="str">
        <v/>
      </c>
      <c r="E470" s="1" t="str">
        <v/>
      </c>
      <c r="H470" s="1" t="b">
        <v>0</v>
      </c>
      <c r="I470" s="2"/>
    </row>
    <row r="471" spans="1:9">
      <c r="A471" s="2" t="str">
        <f ca="1"/>
        <v/>
      </c>
      <c r="B471" s="1" t="str">
        <v/>
      </c>
      <c r="C471" s="1" t="str">
        <v/>
      </c>
      <c r="D471" s="1" t="str">
        <v/>
      </c>
      <c r="E471" s="1" t="str">
        <v/>
      </c>
      <c r="H471" s="1" t="b">
        <v>0</v>
      </c>
      <c r="I471" s="2"/>
    </row>
    <row r="472" spans="1:9">
      <c r="A472" s="2" t="str">
        <f ca="1"/>
        <v/>
      </c>
      <c r="B472" s="1" t="str">
        <v/>
      </c>
      <c r="C472" s="1" t="str">
        <v/>
      </c>
      <c r="D472" s="1" t="str">
        <v/>
      </c>
      <c r="E472" s="1" t="str">
        <v/>
      </c>
      <c r="H472" s="1" t="b">
        <v>0</v>
      </c>
      <c r="I472" s="2"/>
    </row>
    <row r="473" spans="1:9">
      <c r="A473" s="2" t="str">
        <f ca="1"/>
        <v/>
      </c>
      <c r="B473" s="1" t="str">
        <v/>
      </c>
      <c r="C473" s="1" t="str">
        <v/>
      </c>
      <c r="D473" s="1" t="str">
        <v/>
      </c>
      <c r="E473" s="1" t="str">
        <v/>
      </c>
      <c r="H473" s="1" t="b">
        <v>0</v>
      </c>
      <c r="I473" s="2"/>
    </row>
    <row r="474" spans="1:9">
      <c r="A474" s="2" t="str">
        <f ca="1"/>
        <v/>
      </c>
      <c r="B474" s="1" t="str">
        <v/>
      </c>
      <c r="C474" s="1" t="str">
        <v/>
      </c>
      <c r="D474" s="1" t="str">
        <v/>
      </c>
      <c r="E474" s="1" t="str">
        <v/>
      </c>
      <c r="H474" s="1" t="b">
        <v>0</v>
      </c>
      <c r="I474" s="2"/>
    </row>
    <row r="475" spans="1:9">
      <c r="A475" s="2" t="str">
        <f ca="1"/>
        <v/>
      </c>
      <c r="B475" s="1" t="str">
        <v/>
      </c>
      <c r="C475" s="1" t="str">
        <v/>
      </c>
      <c r="D475" s="1" t="str">
        <v/>
      </c>
      <c r="E475" s="1" t="str">
        <v/>
      </c>
      <c r="H475" s="1" t="b">
        <v>0</v>
      </c>
      <c r="I475" s="2"/>
    </row>
    <row r="476" spans="1:9">
      <c r="A476" s="2" t="str">
        <f ca="1"/>
        <v/>
      </c>
      <c r="B476" s="1" t="str">
        <v/>
      </c>
      <c r="C476" s="1" t="str">
        <v/>
      </c>
      <c r="D476" s="1" t="str">
        <v/>
      </c>
      <c r="E476" s="1" t="str">
        <v/>
      </c>
      <c r="H476" s="1" t="b">
        <v>0</v>
      </c>
      <c r="I476" s="2"/>
    </row>
    <row r="477" spans="1:9">
      <c r="A477" s="2" t="str">
        <f ca="1"/>
        <v/>
      </c>
      <c r="B477" s="1" t="str">
        <v/>
      </c>
      <c r="C477" s="1" t="str">
        <v/>
      </c>
      <c r="D477" s="1" t="str">
        <v/>
      </c>
      <c r="E477" s="1" t="str">
        <v/>
      </c>
      <c r="H477" s="1" t="b">
        <v>0</v>
      </c>
      <c r="I477" s="2"/>
    </row>
    <row r="478" spans="1:9">
      <c r="A478" s="2" t="str">
        <f ca="1"/>
        <v/>
      </c>
      <c r="B478" s="1" t="str">
        <v/>
      </c>
      <c r="C478" s="1" t="str">
        <v/>
      </c>
      <c r="D478" s="1" t="str">
        <v/>
      </c>
      <c r="E478" s="1" t="str">
        <v/>
      </c>
      <c r="H478" s="1" t="b">
        <v>0</v>
      </c>
      <c r="I478" s="2"/>
    </row>
    <row r="479" spans="1:9">
      <c r="A479" s="18"/>
      <c r="B479" s="18"/>
      <c r="C479" s="18"/>
      <c r="D479" s="18"/>
      <c r="E479" s="18"/>
      <c r="F479" s="18"/>
      <c r="G479" s="18"/>
      <c r="H479" s="18"/>
      <c r="I479" s="18"/>
    </row>
  </sheetData>
  <conditionalFormatting sqref="B11:B370">
    <cfRule type="cellIs" dxfId="35" priority="22" operator="equal">
      <formula>C$10</formula>
    </cfRule>
  </conditionalFormatting>
  <conditionalFormatting sqref="B372:B478">
    <cfRule type="cellIs" dxfId="34" priority="16" operator="equal">
      <formula>C$10</formula>
    </cfRule>
  </conditionalFormatting>
  <conditionalFormatting sqref="D11:D370">
    <cfRule type="cellIs" dxfId="33" priority="6" operator="equal">
      <formula>E$10</formula>
    </cfRule>
  </conditionalFormatting>
  <conditionalFormatting sqref="D372:D478">
    <cfRule type="cellIs" dxfId="32" priority="15" operator="equal">
      <formula>E$10</formula>
    </cfRule>
  </conditionalFormatting>
  <conditionalFormatting sqref="H1:I478">
    <cfRule type="cellIs" dxfId="31" priority="4" operator="equal">
      <formula>TRUE</formula>
    </cfRule>
    <cfRule type="cellIs" dxfId="30" priority="5" operator="equal">
      <formula>FALSE</formula>
    </cfRule>
  </conditionalFormatting>
  <conditionalFormatting sqref="I1:I112">
    <cfRule type="cellIs" dxfId="29" priority="1" operator="equal">
      <formula>TRUE</formula>
    </cfRule>
    <cfRule type="cellIs" dxfId="28" priority="2" operator="equal">
      <formula>FALSE</formula>
    </cfRule>
  </conditionalFormatting>
  <conditionalFormatting sqref="J17">
    <cfRule type="cellIs" dxfId="27" priority="32" stopIfTrue="1" operator="notBetween">
      <formula>$L20</formula>
      <formula>$M20</formula>
    </cfRule>
    <cfRule type="cellIs" dxfId="26" priority="31" stopIfTrue="1" operator="between">
      <formula>$L20</formula>
      <formula>$M20</formula>
    </cfRule>
  </conditionalFormatting>
  <conditionalFormatting sqref="N23:S25">
    <cfRule type="containsBlanks" dxfId="25" priority="11" stopIfTrue="1">
      <formula>LEN(TRIM(N23))=0</formula>
    </cfRule>
  </conditionalFormatting>
  <conditionalFormatting sqref="N17:AM25 J17 O26:AM26">
    <cfRule type="containsBlanks" dxfId="24" priority="26" stopIfTrue="1">
      <formula>LEN(TRIM(J17))=0</formula>
    </cfRule>
  </conditionalFormatting>
  <conditionalFormatting sqref="N17:AM25">
    <cfRule type="cellIs" dxfId="23" priority="27" stopIfTrue="1" operator="between">
      <formula>$L17</formula>
      <formula>$M17</formula>
    </cfRule>
    <cfRule type="cellIs" dxfId="22" priority="28" stopIfTrue="1" operator="notBetween">
      <formula>$L17</formula>
      <formula>$M17</formula>
    </cfRule>
  </conditionalFormatting>
  <conditionalFormatting sqref="N20:AM22">
    <cfRule type="colorScale" priority="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N27:AM37">
    <cfRule type="cellIs" dxfId="21" priority="25" stopIfTrue="1" operator="notBetween">
      <formula>$L27</formula>
      <formula>$M27</formula>
    </cfRule>
    <cfRule type="containsBlanks" dxfId="20" priority="23" stopIfTrue="1">
      <formula>LEN(TRIM(N27))=0</formula>
    </cfRule>
    <cfRule type="cellIs" dxfId="19" priority="24" stopIfTrue="1" operator="between">
      <formula>$L27</formula>
      <formula>$M27</formula>
    </cfRule>
  </conditionalFormatting>
  <conditionalFormatting sqref="N39:AM50">
    <cfRule type="cellIs" dxfId="18" priority="14" stopIfTrue="1" operator="notBetween">
      <formula>$L39</formula>
      <formula>$M39</formula>
    </cfRule>
    <cfRule type="cellIs" dxfId="17" priority="13" stopIfTrue="1" operator="between">
      <formula>$L39</formula>
      <formula>$M39</formula>
    </cfRule>
    <cfRule type="containsBlanks" dxfId="16" priority="12" stopIfTrue="1">
      <formula>LEN(TRIM(N39))=0</formula>
    </cfRule>
  </conditionalFormatting>
  <conditionalFormatting sqref="N52:AM78">
    <cfRule type="cellIs" dxfId="15" priority="8" stopIfTrue="1" operator="between">
      <formula>$L52</formula>
      <formula>$M52</formula>
    </cfRule>
    <cfRule type="cellIs" dxfId="14" priority="9" stopIfTrue="1" operator="notBetween">
      <formula>$L52</formula>
      <formula>$M52</formula>
    </cfRule>
    <cfRule type="containsBlanks" dxfId="13" priority="7" stopIfTrue="1">
      <formula>LEN(TRIM(N52))=0</formula>
    </cfRule>
  </conditionalFormatting>
  <conditionalFormatting sqref="O26:AM26">
    <cfRule type="cellIs" dxfId="12" priority="33" stopIfTrue="1" operator="between">
      <formula>$L26</formula>
      <formula>#REF!</formula>
    </cfRule>
    <cfRule type="cellIs" dxfId="11" priority="34" stopIfTrue="1" operator="notBetween">
      <formula>$L26</formula>
      <formula>#REF!</formula>
    </cfRule>
  </conditionalFormatting>
  <conditionalFormatting sqref="AC20:AC22">
    <cfRule type="cellIs" dxfId="10" priority="19" stopIfTrue="1" operator="between">
      <formula>$L20</formula>
      <formula>$M20</formula>
    </cfRule>
    <cfRule type="containsBlanks" dxfId="9" priority="18" stopIfTrue="1">
      <formula>LEN(TRIM(AC20))=0</formula>
    </cfRule>
    <cfRule type="cellIs" dxfId="8" priority="20" stopIfTrue="1" operator="notBetween">
      <formula>$L20</formula>
      <formula>$M20</formula>
    </cfRule>
  </conditionalFormatting>
  <conditionalFormatting sqref="AC26:AM26">
    <cfRule type="cellIs" dxfId="7" priority="38" stopIfTrue="1" operator="notBetween">
      <formula>$L37</formula>
      <formula>$M37</formula>
    </cfRule>
    <cfRule type="cellIs" dxfId="6" priority="37" stopIfTrue="1" operator="between">
      <formula>$L37</formula>
      <formula>$M37</formula>
    </cfRule>
  </conditionalFormatting>
  <conditionalFormatting sqref="AC37:AM37">
    <cfRule type="cellIs" dxfId="5" priority="35" stopIfTrue="1" operator="between">
      <formula>$L64</formula>
      <formula>$M64</formula>
    </cfRule>
    <cfRule type="cellIs" dxfId="4" priority="36" stopIfTrue="1" operator="notBetween">
      <formula>$L64</formula>
      <formula>$M64</formula>
    </cfRule>
  </conditionalFormatting>
  <conditionalFormatting sqref="AC40:AM40">
    <cfRule type="cellIs" dxfId="3" priority="40" stopIfTrue="1" operator="notBetween">
      <formula>$L37</formula>
      <formula>$M37</formula>
    </cfRule>
    <cfRule type="cellIs" dxfId="2" priority="39" stopIfTrue="1" operator="between">
      <formula>$L37</formula>
      <formula>$M37</formula>
    </cfRule>
  </conditionalFormatting>
  <conditionalFormatting sqref="AC52:AM63">
    <cfRule type="cellIs" dxfId="1" priority="30" stopIfTrue="1" operator="notBetween">
      <formula>$L66</formula>
      <formula>$M66</formula>
    </cfRule>
    <cfRule type="cellIs" dxfId="0" priority="29" stopIfTrue="1" operator="between">
      <formula>$L66</formula>
      <formula>$M66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6"/>
  <sheetViews>
    <sheetView workbookViewId="0">
      <selection activeCell="C1" sqref="C1:C26"/>
    </sheetView>
  </sheetViews>
  <sheetFormatPr baseColWidth="10" defaultColWidth="8.796875" defaultRowHeight="13"/>
  <cols>
    <col min="1" max="1" width="8.796875" style="1"/>
    <col min="2" max="2" width="21" style="1" customWidth="1"/>
    <col min="3" max="3" width="4.796875" style="1" customWidth="1"/>
    <col min="4" max="16384" width="8.796875" style="1"/>
  </cols>
  <sheetData>
    <row r="1" spans="1:3">
      <c r="C1" s="1" t="str">
        <f>CHAR(64+ROW())</f>
        <v>A</v>
      </c>
    </row>
    <row r="2" spans="1:3">
      <c r="C2" s="1" t="str">
        <f t="shared" ref="C2:C26" si="0">CHAR(64+ROW())</f>
        <v>B</v>
      </c>
    </row>
    <row r="3" spans="1:3">
      <c r="C3" s="1" t="str">
        <f t="shared" si="0"/>
        <v>C</v>
      </c>
    </row>
    <row r="4" spans="1:3">
      <c r="C4" s="1" t="str">
        <f t="shared" si="0"/>
        <v>D</v>
      </c>
    </row>
    <row r="5" spans="1:3">
      <c r="A5" s="5"/>
      <c r="B5" s="5"/>
      <c r="C5" s="1" t="str">
        <f t="shared" si="0"/>
        <v>E</v>
      </c>
    </row>
    <row r="6" spans="1:3">
      <c r="C6" s="1" t="str">
        <f t="shared" si="0"/>
        <v>F</v>
      </c>
    </row>
    <row r="7" spans="1:3">
      <c r="C7" s="1" t="str">
        <f t="shared" si="0"/>
        <v>G</v>
      </c>
    </row>
    <row r="8" spans="1:3">
      <c r="C8" s="1" t="str">
        <f t="shared" si="0"/>
        <v>H</v>
      </c>
    </row>
    <row r="9" spans="1:3">
      <c r="C9" s="1" t="str">
        <f t="shared" si="0"/>
        <v>I</v>
      </c>
    </row>
    <row r="10" spans="1:3">
      <c r="C10" s="1" t="str">
        <f t="shared" si="0"/>
        <v>J</v>
      </c>
    </row>
    <row r="11" spans="1:3">
      <c r="C11" s="1" t="str">
        <f t="shared" si="0"/>
        <v>K</v>
      </c>
    </row>
    <row r="12" spans="1:3">
      <c r="C12" s="1" t="str">
        <f t="shared" si="0"/>
        <v>L</v>
      </c>
    </row>
    <row r="13" spans="1:3">
      <c r="C13" s="1" t="str">
        <f t="shared" si="0"/>
        <v>M</v>
      </c>
    </row>
    <row r="14" spans="1:3">
      <c r="C14" s="1" t="str">
        <f t="shared" si="0"/>
        <v>N</v>
      </c>
    </row>
    <row r="15" spans="1:3">
      <c r="C15" s="1" t="str">
        <f t="shared" si="0"/>
        <v>O</v>
      </c>
    </row>
    <row r="16" spans="1:3">
      <c r="C16" s="1" t="str">
        <f t="shared" si="0"/>
        <v>P</v>
      </c>
    </row>
    <row r="17" spans="3:3">
      <c r="C17" s="1" t="str">
        <f t="shared" si="0"/>
        <v>Q</v>
      </c>
    </row>
    <row r="18" spans="3:3">
      <c r="C18" s="1" t="str">
        <f t="shared" si="0"/>
        <v>R</v>
      </c>
    </row>
    <row r="19" spans="3:3">
      <c r="C19" s="1" t="str">
        <f t="shared" si="0"/>
        <v>S</v>
      </c>
    </row>
    <row r="20" spans="3:3">
      <c r="C20" s="1" t="str">
        <f t="shared" si="0"/>
        <v>T</v>
      </c>
    </row>
    <row r="21" spans="3:3">
      <c r="C21" s="1" t="str">
        <f t="shared" si="0"/>
        <v>U</v>
      </c>
    </row>
    <row r="22" spans="3:3">
      <c r="C22" s="1" t="str">
        <f t="shared" si="0"/>
        <v>V</v>
      </c>
    </row>
    <row r="23" spans="3:3">
      <c r="C23" s="1" t="str">
        <f t="shared" si="0"/>
        <v>W</v>
      </c>
    </row>
    <row r="24" spans="3:3">
      <c r="C24" s="1" t="str">
        <f t="shared" si="0"/>
        <v>X</v>
      </c>
    </row>
    <row r="25" spans="3:3">
      <c r="C25" s="1" t="str">
        <f t="shared" si="0"/>
        <v>Y</v>
      </c>
    </row>
    <row r="26" spans="3:3">
      <c r="C26" s="1" t="str">
        <f t="shared" si="0"/>
        <v>Z</v>
      </c>
    </row>
  </sheetData>
  <phoneticPr fontId="3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9</vt:i4>
      </vt:variant>
    </vt:vector>
  </HeadingPairs>
  <TitlesOfParts>
    <vt:vector size="15" baseType="lpstr">
      <vt:lpstr>Entries</vt:lpstr>
      <vt:lpstr>Pairings11</vt:lpstr>
      <vt:lpstr>Analysis11</vt:lpstr>
      <vt:lpstr>Pairings12</vt:lpstr>
      <vt:lpstr>Analysis12</vt:lpstr>
      <vt:lpstr>Setup</vt:lpstr>
      <vt:lpstr>Analysis11!gamesPerRound</vt:lpstr>
      <vt:lpstr>Analysis12!gamesPerRound</vt:lpstr>
      <vt:lpstr>Analysis11!players</vt:lpstr>
      <vt:lpstr>Analysis12!players</vt:lpstr>
      <vt:lpstr>Analysis11!rounds</vt:lpstr>
      <vt:lpstr>Analysis12!rounds</vt:lpstr>
      <vt:lpstr>Analysis11!teams</vt:lpstr>
      <vt:lpstr>Analysis12!teams</vt:lpstr>
      <vt:lpstr>teamsList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Alex Edge</cp:lastModifiedBy>
  <cp:lastPrinted>2013-04-23T22:50:12Z</cp:lastPrinted>
  <dcterms:created xsi:type="dcterms:W3CDTF">2011-12-18T08:05:25Z</dcterms:created>
  <dcterms:modified xsi:type="dcterms:W3CDTF">2023-12-15T13:22:52Z</dcterms:modified>
</cp:coreProperties>
</file>